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daigneault\Desktop\"/>
    </mc:Choice>
  </mc:AlternateContent>
  <xr:revisionPtr revIDLastSave="0" documentId="8_{1168EE6A-1A3C-4109-897A-1CD9E184E3A5}" xr6:coauthVersionLast="47" xr6:coauthVersionMax="47" xr10:uidLastSave="{00000000-0000-0000-0000-000000000000}"/>
  <bookViews>
    <workbookView xWindow="-110" yWindow="-110" windowWidth="19420" windowHeight="10420" xr2:uid="{00000000-000D-0000-FFFF-FFFF00000000}"/>
  </bookViews>
  <sheets>
    <sheet name="Introduction" sheetId="1" r:id="rId1"/>
    <sheet name="HPV Vaccination Business Case " sheetId="2" r:id="rId2"/>
    <sheet name="Sample Data HPV Vaccination Bus" sheetId="3" r:id="rId3"/>
  </sheets>
  <definedNames>
    <definedName name="Prescription_Medications">#REF!</definedName>
    <definedName name="Reg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YFDyLDtdcywzBhmyUEYq+V9LdSQvhZtYJKhj5t3ZUZI="/>
    </ext>
  </extLst>
</workbook>
</file>

<file path=xl/calcChain.xml><?xml version="1.0" encoding="utf-8"?>
<calcChain xmlns="http://schemas.openxmlformats.org/spreadsheetml/2006/main">
  <c r="B26" i="3" l="1"/>
  <c r="L25" i="3"/>
  <c r="M25" i="3" s="1"/>
  <c r="N25" i="3" s="1"/>
  <c r="H25" i="3"/>
  <c r="F25" i="3"/>
  <c r="E25" i="3"/>
  <c r="D25" i="3"/>
  <c r="C25" i="3"/>
  <c r="L24" i="3"/>
  <c r="M24" i="3" s="1"/>
  <c r="N24" i="3" s="1"/>
  <c r="H24" i="3"/>
  <c r="F24" i="3"/>
  <c r="E24" i="3"/>
  <c r="D24" i="3"/>
  <c r="C24" i="3"/>
  <c r="L23" i="3"/>
  <c r="M23" i="3" s="1"/>
  <c r="H23" i="3"/>
  <c r="G23" i="3"/>
  <c r="I23" i="3" s="1"/>
  <c r="F23" i="3"/>
  <c r="D23" i="3"/>
  <c r="E23" i="3" s="1"/>
  <c r="C23" i="3"/>
  <c r="L22" i="3"/>
  <c r="M22" i="3" s="1"/>
  <c r="H22" i="3"/>
  <c r="F22" i="3"/>
  <c r="D22" i="3"/>
  <c r="C22" i="3"/>
  <c r="E22" i="3" s="1"/>
  <c r="L21" i="3"/>
  <c r="M21" i="3" s="1"/>
  <c r="H21" i="3"/>
  <c r="F21" i="3"/>
  <c r="D21" i="3"/>
  <c r="C21" i="3"/>
  <c r="E21" i="3" s="1"/>
  <c r="L20" i="3"/>
  <c r="M20" i="3" s="1"/>
  <c r="H20" i="3"/>
  <c r="F20" i="3"/>
  <c r="D20" i="3"/>
  <c r="C20" i="3"/>
  <c r="E20" i="3" s="1"/>
  <c r="L19" i="3"/>
  <c r="M19" i="3" s="1"/>
  <c r="H19" i="3"/>
  <c r="F19" i="3"/>
  <c r="D19" i="3"/>
  <c r="C19" i="3"/>
  <c r="E19" i="3" s="1"/>
  <c r="L18" i="3"/>
  <c r="M18" i="3" s="1"/>
  <c r="H18" i="3"/>
  <c r="G18" i="3"/>
  <c r="I18" i="3" s="1"/>
  <c r="F18" i="3"/>
  <c r="D18" i="3"/>
  <c r="E18" i="3" s="1"/>
  <c r="C18" i="3"/>
  <c r="L17" i="3"/>
  <c r="K17" i="3"/>
  <c r="J17" i="3"/>
  <c r="M17" i="3" s="1"/>
  <c r="H17" i="3"/>
  <c r="F17" i="3"/>
  <c r="D17" i="3"/>
  <c r="C17" i="3"/>
  <c r="E17" i="3" s="1"/>
  <c r="M13" i="3"/>
  <c r="G21" i="3" s="1"/>
  <c r="I21" i="3" s="1"/>
  <c r="O21" i="3" s="1"/>
  <c r="B26" i="2"/>
  <c r="L25" i="2"/>
  <c r="M25" i="2" s="1"/>
  <c r="H25" i="2"/>
  <c r="F25" i="2"/>
  <c r="E25" i="2"/>
  <c r="D25" i="2"/>
  <c r="C25" i="2"/>
  <c r="L24" i="2"/>
  <c r="M24" i="2" s="1"/>
  <c r="H24" i="2"/>
  <c r="F24" i="2"/>
  <c r="E24" i="2"/>
  <c r="D24" i="2"/>
  <c r="C24" i="2"/>
  <c r="L23" i="2"/>
  <c r="M23" i="2" s="1"/>
  <c r="H23" i="2"/>
  <c r="F23" i="2"/>
  <c r="D23" i="2"/>
  <c r="C23" i="2"/>
  <c r="E23" i="2" s="1"/>
  <c r="L22" i="2"/>
  <c r="M22" i="2" s="1"/>
  <c r="H22" i="2"/>
  <c r="F22" i="2"/>
  <c r="D22" i="2"/>
  <c r="C22" i="2"/>
  <c r="L21" i="2"/>
  <c r="M21" i="2" s="1"/>
  <c r="H21" i="2"/>
  <c r="F21" i="2"/>
  <c r="D21" i="2"/>
  <c r="C21" i="2"/>
  <c r="L20" i="2"/>
  <c r="M20" i="2" s="1"/>
  <c r="H20" i="2"/>
  <c r="F20" i="2"/>
  <c r="D20" i="2"/>
  <c r="C20" i="2"/>
  <c r="E20" i="2" s="1"/>
  <c r="L19" i="2"/>
  <c r="M19" i="2" s="1"/>
  <c r="H19" i="2"/>
  <c r="F19" i="2"/>
  <c r="D19" i="2"/>
  <c r="C19" i="2"/>
  <c r="E19" i="2" s="1"/>
  <c r="L18" i="2"/>
  <c r="M18" i="2" s="1"/>
  <c r="H18" i="2"/>
  <c r="F18" i="2"/>
  <c r="D18" i="2"/>
  <c r="C18" i="2"/>
  <c r="E18" i="2" s="1"/>
  <c r="L17" i="2"/>
  <c r="K17" i="2"/>
  <c r="J17" i="2"/>
  <c r="M17" i="2" s="1"/>
  <c r="H17" i="2"/>
  <c r="F17" i="2"/>
  <c r="D17" i="2"/>
  <c r="C17" i="2"/>
  <c r="M13" i="2"/>
  <c r="G24" i="2" s="1"/>
  <c r="G21" i="2" l="1"/>
  <c r="I21" i="2" s="1"/>
  <c r="N20" i="2"/>
  <c r="E21" i="2"/>
  <c r="N21" i="2" s="1"/>
  <c r="E22" i="2"/>
  <c r="N22" i="2" s="1"/>
  <c r="N25" i="2"/>
  <c r="G18" i="2"/>
  <c r="I18" i="2" s="1"/>
  <c r="G23" i="2"/>
  <c r="I23" i="2" s="1"/>
  <c r="O23" i="2" s="1"/>
  <c r="I24" i="2"/>
  <c r="O24" i="2" s="1"/>
  <c r="E17" i="2"/>
  <c r="N17" i="2" s="1"/>
  <c r="N24" i="2"/>
  <c r="P24" i="2" s="1"/>
  <c r="N22" i="3"/>
  <c r="E26" i="3"/>
  <c r="N18" i="3"/>
  <c r="P18" i="3" s="1"/>
  <c r="O18" i="2"/>
  <c r="O23" i="3"/>
  <c r="N19" i="3"/>
  <c r="N18" i="2"/>
  <c r="P18" i="2" s="1"/>
  <c r="N23" i="3"/>
  <c r="P23" i="3" s="1"/>
  <c r="N20" i="3"/>
  <c r="P20" i="3" s="1"/>
  <c r="N19" i="2"/>
  <c r="N17" i="3"/>
  <c r="P24" i="3"/>
  <c r="N23" i="2"/>
  <c r="N21" i="3"/>
  <c r="P21" i="3" s="1"/>
  <c r="O18" i="3"/>
  <c r="G25" i="2"/>
  <c r="I25" i="2" s="1"/>
  <c r="O25" i="2" s="1"/>
  <c r="P25" i="2" s="1"/>
  <c r="G17" i="2"/>
  <c r="I17" i="2" s="1"/>
  <c r="G24" i="3"/>
  <c r="I24" i="3" s="1"/>
  <c r="O24" i="3" s="1"/>
  <c r="G20" i="3"/>
  <c r="I20" i="3" s="1"/>
  <c r="O20" i="3" s="1"/>
  <c r="G25" i="3"/>
  <c r="I25" i="3" s="1"/>
  <c r="O25" i="3" s="1"/>
  <c r="P25" i="3" s="1"/>
  <c r="G17" i="3"/>
  <c r="I17" i="3" s="1"/>
  <c r="O17" i="3" s="1"/>
  <c r="G20" i="2"/>
  <c r="I20" i="2" s="1"/>
  <c r="O20" i="2" s="1"/>
  <c r="G22" i="3"/>
  <c r="I22" i="3" s="1"/>
  <c r="O22" i="3" s="1"/>
  <c r="G22" i="2"/>
  <c r="I22" i="2" s="1"/>
  <c r="G19" i="3"/>
  <c r="I19" i="3" s="1"/>
  <c r="O19" i="3" s="1"/>
  <c r="G19" i="2"/>
  <c r="I19" i="2" s="1"/>
  <c r="O19" i="2" s="1"/>
  <c r="O17" i="2" l="1"/>
  <c r="P20" i="2"/>
  <c r="O21" i="2"/>
  <c r="P21" i="2" s="1"/>
  <c r="E26" i="2"/>
  <c r="P23" i="2"/>
  <c r="O22" i="2"/>
  <c r="P22" i="2" s="1"/>
  <c r="P17" i="3"/>
  <c r="N26" i="3"/>
  <c r="P19" i="2"/>
  <c r="O26" i="3"/>
  <c r="P19" i="3"/>
  <c r="N26" i="2"/>
  <c r="P17" i="2"/>
  <c r="P22" i="3"/>
  <c r="O26" i="2" l="1"/>
  <c r="P26" i="2"/>
  <c r="P26" i="3"/>
</calcChain>
</file>

<file path=xl/sharedStrings.xml><?xml version="1.0" encoding="utf-8"?>
<sst xmlns="http://schemas.openxmlformats.org/spreadsheetml/2006/main" count="108" uniqueCount="64">
  <si>
    <r>
      <rPr>
        <b/>
        <sz val="11"/>
        <color rgb="FF1D1C1D"/>
        <rFont val="Arial"/>
      </rPr>
      <t xml:space="preserve">Purpose: </t>
    </r>
    <r>
      <rPr>
        <sz val="11"/>
        <color rgb="FF1D1C1D"/>
        <rFont val="Arial"/>
      </rPr>
      <t xml:space="preserve">Title X agencies can use this HPV Vaccination Business Case Workbook to estimate the volume, costs, and revenue through the provision of HPV vaccination services. A Title X agency can also use this tool to estimate volume, costs, and revenue of other vaccines by modifying vaccine product and number of doses information. 
</t>
    </r>
    <r>
      <rPr>
        <sz val="11"/>
        <color rgb="FF000000"/>
        <rFont val="Arial"/>
      </rPr>
      <t xml:space="preserve">
Title X agencies may choose to estimate the values they enter into this workbook. They may also run multiple scenarios by duplicating the HPV Vaccination Business Case tab.</t>
    </r>
  </si>
  <si>
    <r>
      <rPr>
        <b/>
        <sz val="11"/>
        <color rgb="FF000000"/>
        <rFont val="Arial"/>
      </rPr>
      <t>Workbook Overview:</t>
    </r>
    <r>
      <rPr>
        <sz val="11"/>
        <color rgb="FF000000"/>
        <rFont val="Arial"/>
      </rPr>
      <t xml:space="preserve"> This workbook contains three tabs.
- Introduction Page: This tab describes the purpose of this tool, an overview of the tabs and tables, and instructions for use.
- HPV Vaccination Business Case: This tab is the blank tool, which users can populate with data to estimate volume, costs, and revenue.
- Sample Data HPV Vaccination Business Case: This tab is an example of a completed tool demonstrating estimated volume, costs, and revenue.</t>
    </r>
  </si>
  <si>
    <r>
      <rPr>
        <sz val="11"/>
        <color rgb="FF000000"/>
        <rFont val="Arial"/>
      </rPr>
      <t>Overview of the Tool: Cells highlighted in gray are auto-populated based on data entered into other cells of the workbook. Once the instructions below are executed:
- Table A captures data Title X agencies need to gather specific to client information, anticipated utilization, and costs related to HPV vaccination.
- Table B displays the current procedural terminology (CPT) code used and the associated relative value unit (RVU) for 2024. (</t>
    </r>
    <r>
      <rPr>
        <b/>
        <sz val="11"/>
        <color rgb="FF000000"/>
        <rFont val="Arial"/>
      </rPr>
      <t>Note:</t>
    </r>
    <r>
      <rPr>
        <sz val="11"/>
        <color rgb="FF000000"/>
        <rFont val="Arial"/>
      </rPr>
      <t xml:space="preserve"> RVU data is published quarterly; the RVU in M7 is current, as of March 2025. Users can refer to the job aid </t>
    </r>
    <r>
      <rPr>
        <sz val="11"/>
        <color rgb="FF1155CC"/>
        <rFont val="Arial"/>
      </rPr>
      <t>How to Conduct an Abbreviated Cost Analysis</t>
    </r>
    <r>
      <rPr>
        <sz val="11"/>
        <color rgb="FF000000"/>
        <rFont val="Arial"/>
      </rPr>
      <t xml:space="preserve"> for instructions on how to update the RVU.)
- Table C captures the Medicare conversion factor and the cost of vaccine administration. 
- Table D uses data in Tables A, B, and C to estimate volume, cost, revenue, and profit or loss associated with the provision of HPV vaccination services.</t>
    </r>
  </si>
  <si>
    <r>
      <rPr>
        <b/>
        <sz val="11"/>
        <color theme="1"/>
        <rFont val="Arial"/>
      </rPr>
      <t xml:space="preserve">Instructions:  </t>
    </r>
    <r>
      <rPr>
        <sz val="11"/>
        <color theme="1"/>
        <rFont val="Arial"/>
      </rPr>
      <t xml:space="preserve">                                                                                                       
1) In Table D, column A, insert third party payer (TPP) contracts by type/name. </t>
    </r>
    <r>
      <rPr>
        <b/>
        <sz val="11"/>
        <color theme="1"/>
        <rFont val="Arial"/>
      </rPr>
      <t>Note</t>
    </r>
    <r>
      <rPr>
        <sz val="11"/>
        <color theme="1"/>
        <rFont val="Arial"/>
      </rPr>
      <t xml:space="preserve">: Self-pay has been added as the first line with related formulas. Add TPPs in subsequent rows. If a Title X agency's reimbursement rate is similar for all Medicaid managed care organizations, consider combining and using only one row; this same strategy is appropriate to use for all private insurance payers.                                                                                                        
2) In Table D, column B, enter the total number of clients ages 9–45 for the prior year by insurance type. </t>
    </r>
    <r>
      <rPr>
        <b/>
        <sz val="11"/>
        <color theme="1"/>
        <rFont val="Arial"/>
      </rPr>
      <t>Note</t>
    </r>
    <r>
      <rPr>
        <sz val="11"/>
        <color theme="1"/>
        <rFont val="Arial"/>
      </rPr>
      <t xml:space="preserve">: The upper age can be modified based on the agency's vaccine protocol.                                                                                                       
3) In Table A, cell G7, enter the % of clients not vaccinated for HPV; estimate this value if it is not documented/extractable from electronic health records. This will automatically populate column C in Table D.                                                                                                      
4) In Table A, cell G8, insert the % of unvaccinated clients expected to receive the HPV vaccine series. This will automatically populate column E in Table D. Column D in Table D will auto-populate based on data in columns B–D.                                                                                                     
5) In Table A, cell G9, insert your agency's cost per HPV vaccine product dose. The cost will be replicated in Table D, column F.                                                                                                         
6) If needed, in Table B, update the vaccine administration CPT code and/or RVU value (cells L7 and M7 respectively). The HPV Vaccination Business Case is populated with the most common CPT code used (90471) and the July 2024 RVU value. </t>
    </r>
    <r>
      <rPr>
        <b/>
        <sz val="11"/>
        <color theme="1"/>
        <rFont val="Arial"/>
      </rPr>
      <t>Relevant Vaccine Administration Codes</t>
    </r>
    <r>
      <rPr>
        <sz val="11"/>
        <color theme="1"/>
        <rFont val="Arial"/>
      </rPr>
      <t xml:space="preserve"> (below) lists other codes a Title X agency may need.                                                                                                                                                                                         
7) If needed, in Table C, cell M12, update the Medicare conversion factor (MCF), as the workbook uses July 2024 MCF data. Column G in Table D will auto-populate based on Table C data. In cell M13, the cost of vaccine administration per dose will calculate based on RVUs and the MCF.                                                                                                        
8) In Table A, cell G12, enter the number of doses anticipated to be delivered per client. HPV vaccines are typically administered in a 3-dose series, but some clients may only require 2 doses (example: under age 16 may require only 2 doses). This can be separately modeled if there is a significant population at your agency. This data entry will automatically populate columns H and L in Table D. Additionally, once steps 5–8 are completed, Total Cost/Client (Column I) in Table D will automatically populate.                                                                                                        
9) In Table D, column J, enter the contractual rate/expected reimbursement for each payer for the vaccine product per dose except for row 17 (self-pay). Cell J17 will be auto-calculated.                                                                                                       
10) In Table D, column K, enter your expected reimbursement for each payer for the vaccine admin per dose; no need to enter amount in row 17 (self-pay). Cell K17 will be auto-calculated.                                                                                                       
11) In Table A, cells G10 and G11 respectively, enter agency charges for a single vaccine administration and for the HPV vaccine product.                                                                                                        
12) In Table A, cell G13, enter the average % of your full charge anticipated to be paid/collected from self-pay (uninsured) clients. This % may be available through the EHR, or can be approximated.     
</t>
    </r>
    <r>
      <rPr>
        <b/>
        <sz val="11"/>
        <color theme="1"/>
        <rFont val="Arial"/>
      </rPr>
      <t>Results</t>
    </r>
    <r>
      <rPr>
        <sz val="11"/>
        <color theme="1"/>
        <rFont val="Arial"/>
      </rPr>
      <t xml:space="preserve">: Using the data entered, Columns N–P in Table D will auto-populate and can be reviewed for an expected profit or loss to guide agency decisions.                                                                                                        </t>
    </r>
  </si>
  <si>
    <r>
      <rPr>
        <sz val="11"/>
        <rFont val="Arial"/>
      </rPr>
      <t xml:space="preserve">To update MCF and RVU values after 2024: Refer to CMS Quarterly PFS Relative Value Files (use file PPRRVUxxx.xls for the current quarter):                                                                                                        
</t>
    </r>
    <r>
      <rPr>
        <u/>
        <sz val="11"/>
        <color rgb="FF1155CC"/>
        <rFont val="Arial"/>
      </rPr>
      <t>https://www.cms.gov/medicare/payment/fee-schedules/physician/pfs-relative-value-files</t>
    </r>
  </si>
  <si>
    <r>
      <rPr>
        <b/>
        <sz val="11"/>
        <color theme="1"/>
        <rFont val="Arial"/>
      </rPr>
      <t>Relevant Vaccine Administration Codes:</t>
    </r>
    <r>
      <rPr>
        <sz val="11"/>
        <color theme="1"/>
        <rFont val="Arial"/>
      </rPr>
      <t xml:space="preserve"> The following administration codes are typically billed for a single vaccine at the time of visit, or when the first vaccine is given if multiple vaccines are given at the same visit. </t>
    </r>
    <r>
      <rPr>
        <b/>
        <sz val="11"/>
        <color theme="1"/>
        <rFont val="Arial"/>
      </rPr>
      <t>Reminder</t>
    </r>
    <r>
      <rPr>
        <i/>
        <sz val="11"/>
        <color theme="1"/>
        <rFont val="Arial"/>
      </rPr>
      <t xml:space="preserve">: </t>
    </r>
    <r>
      <rPr>
        <sz val="11"/>
        <color theme="1"/>
        <rFont val="Arial"/>
      </rPr>
      <t xml:space="preserve">Always check with TPPs for expected vaccine administration codes and payment of services to ensure full reimbursement is received.
- </t>
    </r>
    <r>
      <rPr>
        <b/>
        <sz val="11"/>
        <color theme="1"/>
        <rFont val="Arial"/>
      </rPr>
      <t xml:space="preserve">90471: </t>
    </r>
    <r>
      <rPr>
        <sz val="11"/>
        <color theme="1"/>
        <rFont val="Arial"/>
      </rPr>
      <t>Immunization administration (includes percutaneous, intradermal, subcutaneous, or intramuscular injections); single or first vaccine administered
-</t>
    </r>
    <r>
      <rPr>
        <b/>
        <sz val="11"/>
        <color theme="1"/>
        <rFont val="Arial"/>
      </rPr>
      <t xml:space="preserve"> 90460: </t>
    </r>
    <r>
      <rPr>
        <sz val="11"/>
        <color theme="1"/>
        <rFont val="Arial"/>
      </rPr>
      <t>Immunization administration through 18 years of age via any route of administration, with counseling by physician or other qualified health care provider; single or first vaccine administered
If more than one vaccine is administered to a client during the same visit, the following codes may be billed for all vaccines after the first:</t>
    </r>
    <r>
      <rPr>
        <b/>
        <sz val="11"/>
        <color theme="1"/>
        <rFont val="Arial"/>
      </rPr>
      <t xml:space="preserve">
</t>
    </r>
    <r>
      <rPr>
        <sz val="11"/>
        <color theme="1"/>
        <rFont val="Arial"/>
      </rPr>
      <t xml:space="preserve">- </t>
    </r>
    <r>
      <rPr>
        <b/>
        <sz val="11"/>
        <color theme="1"/>
        <rFont val="Arial"/>
      </rPr>
      <t xml:space="preserve">90472: </t>
    </r>
    <r>
      <rPr>
        <sz val="11"/>
        <color theme="1"/>
        <rFont val="Arial"/>
      </rPr>
      <t xml:space="preserve">Each additional vaccine (single or combination vaccine/toxoid) during one visit—list in addition and separately to 90471
- </t>
    </r>
    <r>
      <rPr>
        <b/>
        <sz val="11"/>
        <color theme="1"/>
        <rFont val="Arial"/>
      </rPr>
      <t xml:space="preserve">90461: </t>
    </r>
    <r>
      <rPr>
        <sz val="11"/>
        <color theme="1"/>
        <rFont val="Arial"/>
      </rPr>
      <t>Each additional vaccine or toxoid component administered during one visit—list in addition and separately to 90460</t>
    </r>
  </si>
  <si>
    <r>
      <rPr>
        <b/>
        <sz val="11"/>
        <color theme="1"/>
        <rFont val="Arial"/>
      </rPr>
      <t>Note</t>
    </r>
    <r>
      <rPr>
        <b/>
        <i/>
        <sz val="11"/>
        <color theme="1"/>
        <rFont val="Arial"/>
      </rPr>
      <t>:</t>
    </r>
    <r>
      <rPr>
        <b/>
        <sz val="11"/>
        <color theme="1"/>
        <rFont val="Arial"/>
      </rPr>
      <t xml:space="preserve"> </t>
    </r>
    <r>
      <rPr>
        <sz val="11"/>
        <color theme="1"/>
        <rFont val="Arial"/>
      </rPr>
      <t>For purposes of this financial modeling tool, we will use vaccine administration CPT code 90471, assuming HPV vaccine is the only (or first) vaccine administered on each of the 3 visits in the HPV series. This code and RVU value may be updated if needed.</t>
    </r>
  </si>
  <si>
    <t>This publication was supported by the Office of Population Affairs (Grant FPTPA006030). The views expressed do not  necessarily reflect the official policies of the Department of Health and Human Services; nor does mention of trade names, commercial practices, or organizations imply endorsement by the U.S. Government.</t>
  </si>
  <si>
    <t>HPV Vaccination Business Case</t>
  </si>
  <si>
    <t xml:space="preserve">Site Name: </t>
  </si>
  <si>
    <t>Date:</t>
  </si>
  <si>
    <t xml:space="preserve">Completed by: </t>
  </si>
  <si>
    <t>Table A</t>
  </si>
  <si>
    <t>Enter values:</t>
  </si>
  <si>
    <t>Table B</t>
  </si>
  <si>
    <t>CPT Code:</t>
  </si>
  <si>
    <t>RVU:</t>
  </si>
  <si>
    <t>% of clients ages 9–45 not vaccinated for HPV</t>
  </si>
  <si>
    <t xml:space="preserve">Vaccine administration </t>
  </si>
  <si>
    <t>% of unvaccinated clients expected to receive HPV vaccines</t>
  </si>
  <si>
    <t>Vaccine product cost/dose (CPT code 90651)</t>
  </si>
  <si>
    <t>Charge for vaccine administration (CPT code 90471)</t>
  </si>
  <si>
    <r>
      <rPr>
        <sz val="12"/>
        <color theme="1"/>
        <rFont val="Arial"/>
      </rPr>
      <t>Charge for vaccine product (CPT code</t>
    </r>
    <r>
      <rPr>
        <b/>
        <sz val="12"/>
        <color theme="1"/>
        <rFont val="Arial"/>
      </rPr>
      <t xml:space="preserve"> </t>
    </r>
    <r>
      <rPr>
        <sz val="12"/>
        <color theme="1"/>
        <rFont val="Arial"/>
      </rPr>
      <t>90651)</t>
    </r>
  </si>
  <si>
    <t xml:space="preserve">Table C </t>
  </si>
  <si>
    <t>Number of vaccine doses per client (typically 3, but may be 2 for clients &lt; 16 yo)</t>
  </si>
  <si>
    <t xml:space="preserve">Medicare conversion factor </t>
  </si>
  <si>
    <t>Self-pay average % paid of full charge</t>
  </si>
  <si>
    <t>Cost of vaccine administration</t>
  </si>
  <si>
    <t>Table D</t>
  </si>
  <si>
    <t xml:space="preserve">Estimated Volume </t>
  </si>
  <si>
    <t xml:space="preserve">Estimated Cost (or Expense) </t>
  </si>
  <si>
    <t xml:space="preserve">Estimated Revenue </t>
  </si>
  <si>
    <t>Estimated Profit or Loss—Overall</t>
  </si>
  <si>
    <t>Third Party Payer Type/Name</t>
  </si>
  <si>
    <t>Self-pay–uninsured</t>
  </si>
  <si>
    <t>Medicaid</t>
  </si>
  <si>
    <t>Medicaid managed care</t>
  </si>
  <si>
    <t>Private Insurance</t>
  </si>
  <si>
    <t>TOTAL</t>
  </si>
  <si>
    <t>Clinic ABCD</t>
  </si>
  <si>
    <t>7/19/2024</t>
  </si>
  <si>
    <t>Susan Smith</t>
  </si>
  <si>
    <t>Vaccine administration</t>
  </si>
  <si>
    <r>
      <rPr>
        <sz val="12"/>
        <color theme="1"/>
        <rFont val="Arial"/>
      </rPr>
      <t>Charge for vaccine product (CPT code</t>
    </r>
    <r>
      <rPr>
        <b/>
        <sz val="12"/>
        <color theme="1"/>
        <rFont val="Arial"/>
      </rPr>
      <t xml:space="preserve"> </t>
    </r>
    <r>
      <rPr>
        <sz val="12"/>
        <color theme="1"/>
        <rFont val="Arial"/>
      </rPr>
      <t>90651)</t>
    </r>
  </si>
  <si>
    <t>Medicaid Managed Care</t>
  </si>
  <si>
    <t xml:space="preserve">The next section contains three tables: Table A, column A and G cells A6-A13, G6-G13; Table B, columns J, L and M cells J6-J7, L6-L7, M6-M7; Table C, columns J and M cells J11-J13, M12-M13. </t>
  </si>
  <si>
    <t xml:space="preserve">Next section contains Table D which ranges from cell A16 through cell P26. </t>
  </si>
  <si>
    <r>
      <rPr>
        <sz val="2"/>
        <color theme="0"/>
        <rFont val="Arial"/>
        <family val="2"/>
      </rPr>
      <t>Estimated Volume</t>
    </r>
    <r>
      <rPr>
        <b/>
        <sz val="11"/>
        <color theme="1"/>
        <rFont val="Arial"/>
      </rPr>
      <t xml:space="preserve"> 
% Unvaccinated Clients to Receive Vaccine</t>
    </r>
  </si>
  <si>
    <r>
      <rPr>
        <sz val="2"/>
        <color theme="0"/>
        <rFont val="Arial"/>
        <family val="2"/>
      </rPr>
      <t xml:space="preserve">Estimated Volume </t>
    </r>
    <r>
      <rPr>
        <b/>
        <sz val="11"/>
        <color theme="1"/>
        <rFont val="Arial"/>
      </rPr>
      <t xml:space="preserve">
Total Clients Expected to Receive Vaccine </t>
    </r>
  </si>
  <si>
    <r>
      <rPr>
        <sz val="2"/>
        <color theme="0"/>
        <rFont val="Arial"/>
        <family val="2"/>
      </rPr>
      <t xml:space="preserve">Estimated Volume </t>
    </r>
    <r>
      <rPr>
        <b/>
        <sz val="11"/>
        <color theme="1"/>
        <rFont val="Arial"/>
      </rPr>
      <t xml:space="preserve">
% Clients not Vaccinated</t>
    </r>
  </si>
  <si>
    <r>
      <rPr>
        <sz val="2"/>
        <color theme="0"/>
        <rFont val="Arial"/>
        <family val="2"/>
      </rPr>
      <t>Estimated Volume</t>
    </r>
    <r>
      <rPr>
        <sz val="11"/>
        <color theme="1"/>
        <rFont val="Arial"/>
        <family val="2"/>
      </rPr>
      <t xml:space="preserve"> </t>
    </r>
    <r>
      <rPr>
        <b/>
        <sz val="11"/>
        <color theme="1"/>
        <rFont val="Arial"/>
      </rPr>
      <t xml:space="preserve">
# of Clients Total</t>
    </r>
  </si>
  <si>
    <r>
      <rPr>
        <sz val="2"/>
        <color theme="0"/>
        <rFont val="Arial"/>
        <family val="2"/>
      </rPr>
      <t xml:space="preserve">Estimated Cost (or Expense)  </t>
    </r>
    <r>
      <rPr>
        <b/>
        <sz val="11"/>
        <color theme="1"/>
        <rFont val="Arial"/>
      </rPr>
      <t xml:space="preserve">
Vaccine Cost/ 
Dose</t>
    </r>
  </si>
  <si>
    <r>
      <rPr>
        <sz val="2"/>
        <color theme="0"/>
        <rFont val="Arial"/>
        <family val="2"/>
      </rPr>
      <t xml:space="preserve">Estimated Cost (or Expense)  </t>
    </r>
    <r>
      <rPr>
        <b/>
        <sz val="11"/>
        <color theme="1"/>
        <rFont val="Arial"/>
      </rPr>
      <t xml:space="preserve">
Admin 
Cost/
Dose</t>
    </r>
  </si>
  <si>
    <r>
      <rPr>
        <sz val="2"/>
        <color theme="0"/>
        <rFont val="Arial"/>
        <family val="2"/>
      </rPr>
      <t xml:space="preserve">Estimated Cost (or Expense)  </t>
    </r>
    <r>
      <rPr>
        <b/>
        <sz val="11"/>
        <color theme="1"/>
        <rFont val="Arial"/>
      </rPr>
      <t xml:space="preserve">
# Doses/
Client</t>
    </r>
  </si>
  <si>
    <r>
      <rPr>
        <sz val="2"/>
        <color theme="0"/>
        <rFont val="Arial"/>
        <family val="2"/>
      </rPr>
      <t xml:space="preserve">Estimated Cost (or Expense)  </t>
    </r>
    <r>
      <rPr>
        <b/>
        <sz val="11"/>
        <color theme="1"/>
        <rFont val="Arial"/>
      </rPr>
      <t xml:space="preserve">
Total Cost/
Client </t>
    </r>
  </si>
  <si>
    <r>
      <rPr>
        <sz val="2"/>
        <color theme="0"/>
        <rFont val="Arial"/>
        <family val="2"/>
      </rPr>
      <t xml:space="preserve">Estimated Revenue </t>
    </r>
    <r>
      <rPr>
        <b/>
        <sz val="11"/>
        <color theme="1"/>
        <rFont val="Arial"/>
      </rPr>
      <t xml:space="preserve">
Expected Reimbursement: Vaccine/Dose</t>
    </r>
  </si>
  <si>
    <r>
      <rPr>
        <sz val="2"/>
        <color theme="0"/>
        <rFont val="Arial"/>
        <family val="2"/>
      </rPr>
      <t xml:space="preserve">Estimated Revenue </t>
    </r>
    <r>
      <rPr>
        <b/>
        <sz val="11"/>
        <color theme="1"/>
        <rFont val="Arial"/>
      </rPr>
      <t xml:space="preserve">
Expected Reimbursement: Vaccine Admin/Dose</t>
    </r>
  </si>
  <si>
    <r>
      <rPr>
        <sz val="2"/>
        <color theme="0"/>
        <rFont val="Arial"/>
        <family val="2"/>
      </rPr>
      <t xml:space="preserve">Estimated Revenue </t>
    </r>
    <r>
      <rPr>
        <b/>
        <sz val="11"/>
        <color theme="1"/>
        <rFont val="Arial"/>
      </rPr>
      <t xml:space="preserve">
# Doses/
Client2</t>
    </r>
  </si>
  <si>
    <r>
      <rPr>
        <sz val="2"/>
        <color theme="0"/>
        <rFont val="Arial"/>
        <family val="2"/>
      </rPr>
      <t xml:space="preserve">Estimated Revenue </t>
    </r>
    <r>
      <rPr>
        <b/>
        <sz val="11"/>
        <color theme="1"/>
        <rFont val="Arial"/>
      </rPr>
      <t xml:space="preserve">
Total Expected Revenue/
Client</t>
    </r>
  </si>
  <si>
    <r>
      <rPr>
        <sz val="2"/>
        <color theme="0"/>
        <rFont val="Arial"/>
        <family val="2"/>
      </rPr>
      <t>Estimated Profit or Loss—Overall</t>
    </r>
    <r>
      <rPr>
        <b/>
        <sz val="11"/>
        <color theme="1"/>
        <rFont val="Arial"/>
      </rPr>
      <t xml:space="preserve">
Total Revenue</t>
    </r>
  </si>
  <si>
    <r>
      <rPr>
        <sz val="2"/>
        <color theme="0"/>
        <rFont val="Arial"/>
        <family val="2"/>
      </rPr>
      <t>Estimated Profit or Loss—Overall</t>
    </r>
    <r>
      <rPr>
        <b/>
        <sz val="11"/>
        <color theme="1"/>
        <rFont val="Arial"/>
      </rPr>
      <t xml:space="preserve">
Total Cost (Expense)</t>
    </r>
  </si>
  <si>
    <r>
      <rPr>
        <sz val="2"/>
        <color theme="0"/>
        <rFont val="Arial"/>
        <family val="2"/>
      </rPr>
      <t>Estimated Profit or Loss—Overall</t>
    </r>
    <r>
      <rPr>
        <b/>
        <sz val="11"/>
        <color theme="1"/>
        <rFont val="Arial"/>
      </rPr>
      <t xml:space="preserve">
Profit or Loss </t>
    </r>
  </si>
  <si>
    <t xml:space="preserve">The next section contains three tables with variable data: Table A, column A and G cells A6-A13, G6-G13; Table B, columns J, L and M cells J6-J7, L6-L7, M6-M7; Table C, columns J and M cells J11-J13, M12-M13. </t>
  </si>
  <si>
    <r>
      <t>HPV Vaccination Business Case Workbook: Introduction</t>
    </r>
    <r>
      <rPr>
        <b/>
        <sz val="17"/>
        <color theme="0"/>
        <rFont val="Arial"/>
        <family val="2"/>
      </rPr>
      <t>.  RHNTC logo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</si>
</sst>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5" x14ac:knownFonts="1">
    <font>
      <sz val="11"/>
      <color theme="1"/>
      <name val="Calibri"/>
      <scheme val="minor"/>
    </font>
    <font>
      <sz val="11"/>
      <color theme="1"/>
      <name val="Arial"/>
    </font>
    <font>
      <b/>
      <sz val="11"/>
      <color rgb="FFFF0000"/>
      <name val="Arial"/>
    </font>
    <font>
      <sz val="11"/>
      <color rgb="FF1D1C1D"/>
      <name val="Arial"/>
    </font>
    <font>
      <b/>
      <sz val="11"/>
      <color rgb="FF000000"/>
      <name val="Arial"/>
    </font>
    <font>
      <u/>
      <sz val="11"/>
      <color rgb="FF0000FF"/>
      <name val="Arial"/>
    </font>
    <font>
      <b/>
      <sz val="11"/>
      <color theme="1"/>
      <name val="Arial"/>
    </font>
    <font>
      <i/>
      <sz val="8"/>
      <color theme="1"/>
      <name val="Arial"/>
    </font>
    <font>
      <b/>
      <sz val="12"/>
      <color theme="1"/>
      <name val="Calibri"/>
    </font>
    <font>
      <b/>
      <sz val="21"/>
      <color theme="1"/>
      <name val="Arial"/>
    </font>
    <font>
      <sz val="12"/>
      <color rgb="FFFF0000"/>
      <name val="Calibri"/>
    </font>
    <font>
      <sz val="11"/>
      <color theme="1"/>
      <name val="Calibri"/>
    </font>
    <font>
      <b/>
      <sz val="12"/>
      <color theme="1"/>
      <name val="Arial"/>
    </font>
    <font>
      <sz val="12"/>
      <color theme="1"/>
      <name val="Arial"/>
    </font>
    <font>
      <sz val="11"/>
      <color theme="1"/>
      <name val="Arial"/>
    </font>
    <font>
      <sz val="11"/>
      <color rgb="FF000000"/>
      <name val="Arial"/>
    </font>
    <font>
      <sz val="12"/>
      <color rgb="FFFF0000"/>
      <name val="Arial"/>
    </font>
    <font>
      <sz val="12"/>
      <color rgb="FF000000"/>
      <name val="Arial"/>
    </font>
    <font>
      <b/>
      <sz val="20"/>
      <color theme="1"/>
      <name val="Arial"/>
    </font>
    <font>
      <sz val="12"/>
      <color theme="1"/>
      <name val="Calibri"/>
    </font>
    <font>
      <b/>
      <sz val="11"/>
      <color rgb="FFFF0000"/>
      <name val="Calibri"/>
    </font>
    <font>
      <b/>
      <sz val="11"/>
      <color theme="1"/>
      <name val="Calibri"/>
    </font>
    <font>
      <b/>
      <sz val="11"/>
      <color rgb="FF1D1C1D"/>
      <name val="Arial"/>
    </font>
    <font>
      <sz val="11"/>
      <color rgb="FF1155CC"/>
      <name val="Arial"/>
    </font>
    <font>
      <sz val="11"/>
      <name val="Arial"/>
    </font>
    <font>
      <u/>
      <sz val="11"/>
      <color rgb="FF1155CC"/>
      <name val="Arial"/>
    </font>
    <font>
      <i/>
      <sz val="11"/>
      <color theme="1"/>
      <name val="Arial"/>
    </font>
    <font>
      <b/>
      <i/>
      <sz val="11"/>
      <color theme="1"/>
      <name val="Arial"/>
    </font>
    <font>
      <b/>
      <sz val="17"/>
      <color theme="0"/>
      <name val="Arial"/>
      <family val="2"/>
    </font>
    <font>
      <b/>
      <sz val="17"/>
      <color rgb="FF000000"/>
      <name val="Arial"/>
      <family val="2"/>
    </font>
    <font>
      <b/>
      <sz val="12"/>
      <color theme="1"/>
      <name val="Arial"/>
      <family val="2"/>
    </font>
    <font>
      <sz val="11"/>
      <color theme="1"/>
      <name val="Arial"/>
      <family val="2"/>
    </font>
    <font>
      <b/>
      <sz val="11"/>
      <color theme="1"/>
      <name val="Arial"/>
      <family val="2"/>
    </font>
    <font>
      <sz val="2"/>
      <color theme="0"/>
      <name val="Arial"/>
      <family val="2"/>
    </font>
    <font>
      <b/>
      <sz val="20"/>
      <color theme="1"/>
      <name val="Arial"/>
      <family val="2"/>
    </font>
  </fonts>
  <fills count="6">
    <fill>
      <patternFill patternType="none"/>
    </fill>
    <fill>
      <patternFill patternType="gray125"/>
    </fill>
    <fill>
      <patternFill patternType="solid">
        <fgColor theme="0"/>
        <bgColor theme="0"/>
      </patternFill>
    </fill>
    <fill>
      <patternFill patternType="solid">
        <fgColor rgb="FFF3F3F3"/>
        <bgColor rgb="FFF3F3F3"/>
      </patternFill>
    </fill>
    <fill>
      <patternFill patternType="solid">
        <fgColor rgb="FFEFEFEF"/>
        <bgColor rgb="FFEFEFEF"/>
      </patternFill>
    </fill>
    <fill>
      <patternFill patternType="solid">
        <fgColor theme="0"/>
        <bgColor indexed="64"/>
      </patternFill>
    </fill>
  </fills>
  <borders count="3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medium">
        <color rgb="FF000000"/>
      </bottom>
      <diagonal/>
    </border>
    <border>
      <left style="medium">
        <color rgb="FF000000"/>
      </left>
      <right style="thin">
        <color rgb="FF000000"/>
      </right>
      <top/>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s>
  <cellStyleXfs count="1">
    <xf numFmtId="0" fontId="0" fillId="0" borderId="0"/>
  </cellStyleXfs>
  <cellXfs count="141">
    <xf numFmtId="0" fontId="0" fillId="0" borderId="0" xfId="0"/>
    <xf numFmtId="0" fontId="1" fillId="0" borderId="0" xfId="0" applyFont="1"/>
    <xf numFmtId="0" fontId="2" fillId="0" borderId="0" xfId="0" applyFont="1"/>
    <xf numFmtId="14" fontId="8" fillId="0" borderId="0" xfId="0" applyNumberFormat="1" applyFont="1" applyAlignment="1">
      <alignment horizontal="left" vertical="top"/>
    </xf>
    <xf numFmtId="0" fontId="10" fillId="0" borderId="0" xfId="0" applyFont="1" applyAlignment="1">
      <alignment horizontal="center" vertical="top" wrapText="1"/>
    </xf>
    <xf numFmtId="0" fontId="11" fillId="0" borderId="0" xfId="0" applyFont="1" applyAlignment="1">
      <alignment vertical="top"/>
    </xf>
    <xf numFmtId="0" fontId="12" fillId="0" borderId="0" xfId="0" applyFont="1" applyAlignment="1">
      <alignment horizontal="left" vertical="top"/>
    </xf>
    <xf numFmtId="14" fontId="12" fillId="0" borderId="0" xfId="0" applyNumberFormat="1" applyFont="1" applyAlignment="1">
      <alignment horizontal="left" vertical="top"/>
    </xf>
    <xf numFmtId="0" fontId="6" fillId="0" borderId="0" xfId="0" applyFont="1" applyAlignment="1">
      <alignment horizontal="center" vertical="top" wrapText="1"/>
    </xf>
    <xf numFmtId="0" fontId="13" fillId="0" borderId="0" xfId="0" applyFont="1" applyAlignment="1">
      <alignment vertical="top"/>
    </xf>
    <xf numFmtId="0" fontId="1"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xf>
    <xf numFmtId="0" fontId="13" fillId="0" borderId="0" xfId="0" applyFont="1" applyAlignment="1">
      <alignment horizontal="left" vertical="top"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3" xfId="0" applyFont="1" applyBorder="1" applyAlignment="1">
      <alignment horizontal="center" vertical="top"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4" fillId="0" borderId="0" xfId="0" applyFont="1"/>
    <xf numFmtId="0" fontId="13" fillId="0" borderId="0" xfId="0" applyFont="1" applyAlignment="1">
      <alignment horizontal="center" vertical="top" wrapText="1"/>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3" xfId="0" applyFont="1" applyBorder="1" applyAlignment="1">
      <alignment horizontal="left" vertical="top"/>
    </xf>
    <xf numFmtId="9" fontId="13" fillId="0" borderId="4" xfId="0" applyNumberFormat="1" applyFont="1" applyBorder="1" applyAlignment="1">
      <alignment horizontal="center" vertical="center"/>
    </xf>
    <xf numFmtId="9" fontId="13" fillId="0" borderId="0" xfId="0" applyNumberFormat="1" applyFont="1" applyAlignment="1">
      <alignment horizontal="center" vertical="center"/>
    </xf>
    <xf numFmtId="0" fontId="13" fillId="0" borderId="4" xfId="0" applyFont="1" applyBorder="1" applyAlignment="1">
      <alignment horizontal="left" vertical="top"/>
    </xf>
    <xf numFmtId="0" fontId="13" fillId="0" borderId="5" xfId="0" applyFont="1" applyBorder="1" applyAlignment="1">
      <alignment horizontal="center" vertical="top" wrapText="1"/>
    </xf>
    <xf numFmtId="0" fontId="13" fillId="0" borderId="4" xfId="0" applyFont="1" applyBorder="1" applyAlignment="1">
      <alignment horizontal="center" vertical="center"/>
    </xf>
    <xf numFmtId="0" fontId="15" fillId="0" borderId="0" xfId="0" applyFont="1" applyAlignment="1">
      <alignment vertical="top"/>
    </xf>
    <xf numFmtId="44" fontId="13" fillId="0" borderId="4" xfId="0" applyNumberFormat="1" applyFont="1" applyBorder="1" applyAlignment="1">
      <alignment horizontal="center" vertical="top"/>
    </xf>
    <xf numFmtId="164" fontId="13" fillId="0" borderId="0" xfId="0" applyNumberFormat="1" applyFont="1" applyAlignment="1">
      <alignment horizontal="center" vertical="top"/>
    </xf>
    <xf numFmtId="0" fontId="16" fillId="0" borderId="0" xfId="0" applyFont="1" applyAlignment="1">
      <alignment horizontal="center" vertical="top" wrapText="1"/>
    </xf>
    <xf numFmtId="0" fontId="13" fillId="0" borderId="0" xfId="0" applyFont="1"/>
    <xf numFmtId="0" fontId="13" fillId="0" borderId="1"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4" fontId="17" fillId="0" borderId="4" xfId="0" applyNumberFormat="1" applyFont="1" applyBorder="1" applyAlignment="1">
      <alignment horizontal="center" vertical="top"/>
    </xf>
    <xf numFmtId="3" fontId="13" fillId="0" borderId="0" xfId="0" applyNumberFormat="1" applyFont="1" applyAlignment="1">
      <alignment horizontal="center" vertical="top"/>
    </xf>
    <xf numFmtId="0" fontId="13" fillId="0" borderId="4" xfId="0" applyFont="1" applyBorder="1" applyAlignment="1">
      <alignment horizontal="center" vertical="top"/>
    </xf>
    <xf numFmtId="0" fontId="13" fillId="0" borderId="0" xfId="0" applyFont="1" applyAlignment="1">
      <alignment horizontal="center" vertical="top"/>
    </xf>
    <xf numFmtId="0" fontId="13" fillId="0" borderId="1" xfId="0" applyFont="1" applyBorder="1"/>
    <xf numFmtId="0" fontId="13" fillId="0" borderId="2" xfId="0" applyFont="1" applyBorder="1"/>
    <xf numFmtId="0" fontId="13" fillId="0" borderId="3" xfId="0" applyFont="1" applyBorder="1"/>
    <xf numFmtId="9" fontId="13" fillId="0" borderId="4" xfId="0" applyNumberFormat="1" applyFont="1" applyBorder="1" applyAlignment="1">
      <alignment horizontal="center" vertical="top" wrapText="1"/>
    </xf>
    <xf numFmtId="9" fontId="13" fillId="0" borderId="0" xfId="0" applyNumberFormat="1" applyFont="1" applyAlignment="1">
      <alignment horizontal="center" vertical="top" wrapText="1"/>
    </xf>
    <xf numFmtId="0" fontId="6" fillId="0" borderId="4" xfId="0" applyFont="1" applyBorder="1" applyAlignment="1">
      <alignment horizontal="center"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2" fontId="12" fillId="0" borderId="1" xfId="0" applyNumberFormat="1" applyFont="1" applyBorder="1" applyAlignment="1">
      <alignment horizontal="left" vertical="center"/>
    </xf>
    <xf numFmtId="2" fontId="12" fillId="0" borderId="2" xfId="0" applyNumberFormat="1" applyFont="1" applyBorder="1" applyAlignment="1">
      <alignment horizontal="left" vertical="center"/>
    </xf>
    <xf numFmtId="2" fontId="12" fillId="0" borderId="3" xfId="0" applyNumberFormat="1" applyFont="1" applyBorder="1" applyAlignment="1">
      <alignment horizontal="left" vertical="center"/>
    </xf>
    <xf numFmtId="0" fontId="12" fillId="2" borderId="8" xfId="0" applyFont="1" applyFill="1" applyBorder="1" applyAlignment="1">
      <alignment horizontal="left" vertical="center"/>
    </xf>
    <xf numFmtId="0" fontId="1" fillId="0" borderId="0" xfId="0" applyFont="1" applyAlignment="1">
      <alignment vertical="center"/>
    </xf>
    <xf numFmtId="0" fontId="11" fillId="0" borderId="0" xfId="0" applyFont="1" applyAlignment="1">
      <alignment vertical="center"/>
    </xf>
    <xf numFmtId="4" fontId="1" fillId="0" borderId="9" xfId="0" applyNumberFormat="1" applyFont="1" applyBorder="1" applyAlignment="1">
      <alignment horizontal="center" vertical="center" wrapText="1"/>
    </xf>
    <xf numFmtId="9" fontId="1" fillId="3" borderId="10" xfId="0" applyNumberFormat="1" applyFont="1" applyFill="1" applyBorder="1" applyAlignment="1">
      <alignment horizontal="center" vertical="center" wrapText="1"/>
    </xf>
    <xf numFmtId="4" fontId="1" fillId="3" borderId="11" xfId="0" applyNumberFormat="1" applyFont="1" applyFill="1" applyBorder="1" applyAlignment="1">
      <alignment horizontal="center" vertical="center" wrapText="1"/>
    </xf>
    <xf numFmtId="44" fontId="1" fillId="3" borderId="12" xfId="0" applyNumberFormat="1" applyFont="1" applyFill="1" applyBorder="1" applyAlignment="1">
      <alignment horizontal="center" vertical="center" wrapText="1"/>
    </xf>
    <xf numFmtId="44" fontId="1" fillId="3" borderId="10" xfId="0" applyNumberFormat="1" applyFont="1" applyFill="1" applyBorder="1" applyAlignment="1">
      <alignment horizontal="center" vertical="center" wrapText="1"/>
    </xf>
    <xf numFmtId="44" fontId="1" fillId="3" borderId="13" xfId="0" applyNumberFormat="1" applyFont="1" applyFill="1" applyBorder="1" applyAlignment="1">
      <alignment horizontal="center" vertical="center" wrapText="1"/>
    </xf>
    <xf numFmtId="44" fontId="1" fillId="3" borderId="14" xfId="0" applyNumberFormat="1" applyFont="1" applyFill="1" applyBorder="1" applyAlignment="1">
      <alignment horizontal="center" vertical="center" wrapText="1"/>
    </xf>
    <xf numFmtId="4" fontId="1" fillId="4" borderId="10" xfId="0" applyNumberFormat="1" applyFont="1" applyFill="1" applyBorder="1" applyAlignment="1">
      <alignment horizontal="center" vertical="center" wrapText="1"/>
    </xf>
    <xf numFmtId="44" fontId="1" fillId="3" borderId="11" xfId="0" applyNumberFormat="1" applyFont="1" applyFill="1" applyBorder="1" applyAlignment="1">
      <alignment horizontal="center" vertical="center" wrapText="1"/>
    </xf>
    <xf numFmtId="4" fontId="1" fillId="0" borderId="15" xfId="0" applyNumberFormat="1" applyFont="1" applyBorder="1" applyAlignment="1">
      <alignment horizontal="center" vertical="center" wrapText="1"/>
    </xf>
    <xf numFmtId="44" fontId="1" fillId="0" borderId="15" xfId="0" applyNumberFormat="1" applyFont="1" applyBorder="1" applyAlignment="1">
      <alignment horizontal="center" vertical="center" wrapText="1"/>
    </xf>
    <xf numFmtId="44" fontId="1" fillId="0" borderId="16" xfId="0" applyNumberFormat="1" applyFont="1" applyBorder="1" applyAlignment="1">
      <alignment horizontal="center" vertical="center" wrapText="1"/>
    </xf>
    <xf numFmtId="4" fontId="15" fillId="0" borderId="15"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4" fontId="1" fillId="3" borderId="18" xfId="0" applyNumberFormat="1" applyFont="1" applyFill="1" applyBorder="1" applyAlignment="1">
      <alignment horizontal="center" vertical="center" wrapText="1"/>
    </xf>
    <xf numFmtId="44" fontId="1" fillId="0" borderId="17" xfId="0" applyNumberFormat="1" applyFont="1" applyBorder="1" applyAlignment="1">
      <alignment horizontal="center" vertical="center" wrapText="1"/>
    </xf>
    <xf numFmtId="44" fontId="1" fillId="0" borderId="19" xfId="0" applyNumberFormat="1" applyFont="1" applyBorder="1" applyAlignment="1">
      <alignment horizontal="center" vertical="center" wrapText="1"/>
    </xf>
    <xf numFmtId="0" fontId="12" fillId="0" borderId="0" xfId="0" applyFont="1" applyAlignment="1">
      <alignment horizontal="center" vertical="center" wrapText="1"/>
    </xf>
    <xf numFmtId="1" fontId="1" fillId="0" borderId="0" xfId="0" applyNumberFormat="1" applyFont="1" applyAlignment="1">
      <alignment horizontal="center" vertical="center" wrapText="1"/>
    </xf>
    <xf numFmtId="1" fontId="12" fillId="0" borderId="0" xfId="0" applyNumberFormat="1" applyFont="1" applyAlignment="1">
      <alignment horizontal="center" vertical="center" wrapText="1"/>
    </xf>
    <xf numFmtId="165" fontId="12"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3" fillId="0" borderId="0" xfId="0" applyFont="1" applyAlignment="1">
      <alignment horizontal="left" vertical="top"/>
    </xf>
    <xf numFmtId="0" fontId="2" fillId="0" borderId="0" xfId="0" applyFont="1" applyAlignment="1">
      <alignment vertical="top"/>
    </xf>
    <xf numFmtId="0" fontId="6" fillId="0" borderId="0" xfId="0" applyFont="1" applyAlignment="1">
      <alignment vertical="top"/>
    </xf>
    <xf numFmtId="0" fontId="11" fillId="0" borderId="0" xfId="0" applyFont="1"/>
    <xf numFmtId="0" fontId="18" fillId="0" borderId="0" xfId="0" applyFont="1" applyAlignment="1">
      <alignment horizontal="center" vertical="center"/>
    </xf>
    <xf numFmtId="49" fontId="12" fillId="0" borderId="0" xfId="0" applyNumberFormat="1" applyFont="1" applyAlignment="1">
      <alignment horizontal="left" vertical="top"/>
    </xf>
    <xf numFmtId="0" fontId="19" fillId="0" borderId="0" xfId="0" applyFont="1" applyAlignment="1">
      <alignment horizontal="left" vertical="top"/>
    </xf>
    <xf numFmtId="0" fontId="12" fillId="0" borderId="2" xfId="0" applyFont="1" applyBorder="1" applyAlignment="1">
      <alignment horizontal="left" vertical="center" wrapText="1"/>
    </xf>
    <xf numFmtId="0" fontId="13" fillId="0" borderId="5" xfId="0" applyFont="1" applyBorder="1" applyAlignment="1">
      <alignment horizontal="left" vertical="top"/>
    </xf>
    <xf numFmtId="0" fontId="13" fillId="0" borderId="20" xfId="0" applyFont="1" applyBorder="1" applyAlignment="1">
      <alignment horizontal="center" vertical="top" wrapText="1"/>
    </xf>
    <xf numFmtId="4" fontId="13" fillId="0" borderId="4" xfId="0" applyNumberFormat="1" applyFont="1" applyBorder="1" applyAlignment="1">
      <alignment horizontal="center" vertical="top"/>
    </xf>
    <xf numFmtId="165" fontId="13" fillId="0" borderId="4" xfId="0" applyNumberFormat="1" applyFont="1" applyBorder="1" applyAlignment="1">
      <alignment horizontal="center" vertical="top"/>
    </xf>
    <xf numFmtId="44" fontId="1" fillId="3" borderId="21" xfId="0" applyNumberFormat="1" applyFont="1" applyFill="1" applyBorder="1" applyAlignment="1">
      <alignment horizontal="center" vertical="center" wrapText="1"/>
    </xf>
    <xf numFmtId="0" fontId="20" fillId="0" borderId="0" xfId="0" applyFont="1" applyAlignment="1">
      <alignment vertical="top"/>
    </xf>
    <xf numFmtId="0" fontId="21" fillId="0" borderId="0" xfId="0" applyFont="1" applyAlignment="1">
      <alignment vertical="top"/>
    </xf>
    <xf numFmtId="0" fontId="1" fillId="0" borderId="0" xfId="0" applyFont="1" applyAlignment="1">
      <alignment wrapText="1"/>
    </xf>
    <xf numFmtId="0" fontId="3" fillId="5" borderId="0" xfId="0" applyFont="1" applyFill="1" applyAlignment="1">
      <alignment horizontal="left" wrapText="1"/>
    </xf>
    <xf numFmtId="0" fontId="4" fillId="5" borderId="0" xfId="0" applyFont="1" applyFill="1" applyAlignment="1">
      <alignment horizontal="left" wrapText="1"/>
    </xf>
    <xf numFmtId="0" fontId="1" fillId="5" borderId="0" xfId="0" applyFont="1" applyFill="1" applyAlignment="1">
      <alignment vertical="center" wrapText="1"/>
    </xf>
    <xf numFmtId="0" fontId="5" fillId="5" borderId="0" xfId="0" applyFont="1" applyFill="1" applyAlignment="1">
      <alignment wrapText="1"/>
    </xf>
    <xf numFmtId="0" fontId="6" fillId="5" borderId="0" xfId="0" applyFont="1" applyFill="1" applyAlignment="1">
      <alignment wrapText="1"/>
    </xf>
    <xf numFmtId="0" fontId="1" fillId="5" borderId="0" xfId="0" applyFont="1" applyFill="1" applyAlignment="1">
      <alignment wrapText="1"/>
    </xf>
    <xf numFmtId="0" fontId="7" fillId="5" borderId="0" xfId="0" applyFont="1" applyFill="1" applyAlignment="1">
      <alignment wrapText="1"/>
    </xf>
    <xf numFmtId="0" fontId="9" fillId="0" borderId="0" xfId="0" applyFont="1" applyAlignment="1">
      <alignment horizontal="left" vertical="center" indent="59"/>
    </xf>
    <xf numFmtId="0" fontId="13" fillId="3" borderId="27" xfId="0" applyFont="1" applyFill="1" applyBorder="1" applyAlignment="1">
      <alignment vertical="center" wrapText="1"/>
    </xf>
    <xf numFmtId="0" fontId="13" fillId="0" borderId="27" xfId="0" applyFont="1" applyBorder="1" applyAlignment="1">
      <alignment horizontal="left" vertical="center" wrapText="1"/>
    </xf>
    <xf numFmtId="0" fontId="17" fillId="0" borderId="28"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44" fontId="1" fillId="3" borderId="30" xfId="0" applyNumberFormat="1" applyFont="1" applyFill="1" applyBorder="1" applyAlignment="1">
      <alignment horizontal="center" vertical="center"/>
    </xf>
    <xf numFmtId="44" fontId="1" fillId="3" borderId="11" xfId="0" applyNumberFormat="1" applyFont="1" applyFill="1" applyBorder="1" applyAlignment="1">
      <alignment horizontal="center" vertical="center"/>
    </xf>
    <xf numFmtId="44" fontId="1" fillId="3" borderId="31" xfId="0" applyNumberFormat="1" applyFont="1" applyFill="1" applyBorder="1" applyAlignment="1">
      <alignment horizontal="center" vertical="center"/>
    </xf>
    <xf numFmtId="0" fontId="6" fillId="2" borderId="22" xfId="0" applyFont="1" applyFill="1" applyBorder="1" applyAlignment="1">
      <alignment horizontal="center" vertical="center" wrapText="1"/>
    </xf>
    <xf numFmtId="0" fontId="12" fillId="3" borderId="23" xfId="0" applyFont="1" applyFill="1" applyBorder="1" applyAlignment="1">
      <alignment horizontal="left" vertical="center" wrapText="1"/>
    </xf>
    <xf numFmtId="4" fontId="12" fillId="3" borderId="24" xfId="0" applyNumberFormat="1" applyFont="1" applyFill="1" applyBorder="1" applyAlignment="1">
      <alignment horizontal="center" vertical="center" wrapText="1"/>
    </xf>
    <xf numFmtId="9" fontId="12" fillId="3" borderId="24" xfId="0" applyNumberFormat="1" applyFont="1" applyFill="1" applyBorder="1" applyAlignment="1">
      <alignment horizontal="center" vertical="center" wrapText="1"/>
    </xf>
    <xf numFmtId="1" fontId="12" fillId="3" borderId="24" xfId="0" applyNumberFormat="1" applyFont="1" applyFill="1" applyBorder="1" applyAlignment="1">
      <alignment horizontal="center" vertical="center" wrapText="1"/>
    </xf>
    <xf numFmtId="0" fontId="12" fillId="3" borderId="24" xfId="0" applyFont="1" applyFill="1" applyBorder="1" applyAlignment="1">
      <alignment horizontal="center" vertical="center" wrapText="1"/>
    </xf>
    <xf numFmtId="164" fontId="12" fillId="3" borderId="24" xfId="0" applyNumberFormat="1" applyFont="1" applyFill="1" applyBorder="1" applyAlignment="1">
      <alignment horizontal="center" vertical="center" wrapText="1"/>
    </xf>
    <xf numFmtId="3" fontId="12" fillId="3" borderId="24" xfId="0" applyNumberFormat="1" applyFont="1" applyFill="1" applyBorder="1" applyAlignment="1">
      <alignment horizontal="center" vertical="center" wrapText="1"/>
    </xf>
    <xf numFmtId="44" fontId="12" fillId="3" borderId="24" xfId="0" applyNumberFormat="1" applyFont="1" applyFill="1" applyBorder="1" applyAlignment="1">
      <alignment horizontal="center" vertical="center" wrapText="1"/>
    </xf>
    <xf numFmtId="44" fontId="12" fillId="3" borderId="25" xfId="0" applyNumberFormat="1" applyFont="1" applyFill="1" applyBorder="1" applyAlignment="1">
      <alignment horizontal="center" vertical="center" wrapText="1"/>
    </xf>
    <xf numFmtId="0" fontId="32" fillId="0" borderId="4" xfId="0" applyFont="1" applyBorder="1" applyAlignment="1">
      <alignment horizontal="center" vertical="center"/>
    </xf>
    <xf numFmtId="0" fontId="30" fillId="2" borderId="6" xfId="0" applyFont="1" applyFill="1" applyBorder="1" applyAlignment="1">
      <alignment horizontal="left" vertical="center"/>
    </xf>
    <xf numFmtId="0" fontId="32" fillId="0" borderId="32"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1" xfId="0" applyFont="1" applyBorder="1" applyAlignment="1">
      <alignment horizontal="center" vertical="center" wrapText="1"/>
    </xf>
    <xf numFmtId="0" fontId="30" fillId="0" borderId="1" xfId="0" applyFont="1" applyBorder="1" applyAlignment="1">
      <alignment horizontal="left" vertical="center"/>
    </xf>
    <xf numFmtId="0" fontId="32" fillId="0" borderId="34" xfId="0" applyFont="1" applyBorder="1" applyAlignment="1">
      <alignment horizontal="center" vertical="center" wrapText="1"/>
    </xf>
    <xf numFmtId="0" fontId="32" fillId="0" borderId="22" xfId="0" applyFont="1" applyBorder="1" applyAlignment="1">
      <alignment horizontal="center" vertical="center" wrapText="1"/>
    </xf>
    <xf numFmtId="2" fontId="30" fillId="0" borderId="1" xfId="0" applyNumberFormat="1" applyFont="1" applyBorder="1" applyAlignment="1">
      <alignment horizontal="left" vertical="center"/>
    </xf>
    <xf numFmtId="0" fontId="30" fillId="2" borderId="8" xfId="0" applyFont="1" applyFill="1" applyBorder="1" applyAlignment="1">
      <alignment horizontal="left" vertical="center"/>
    </xf>
    <xf numFmtId="0" fontId="32" fillId="0" borderId="26" xfId="0" applyFont="1" applyBorder="1" applyAlignment="1">
      <alignment horizontal="center" vertical="center" wrapText="1"/>
    </xf>
    <xf numFmtId="0" fontId="32" fillId="0" borderId="5" xfId="0" applyFont="1" applyBorder="1" applyAlignment="1">
      <alignment horizontal="center" vertical="center" wrapText="1"/>
    </xf>
    <xf numFmtId="0" fontId="34" fillId="0" borderId="0" xfId="0" applyFont="1" applyAlignment="1">
      <alignment horizontal="left" vertical="top" indent="60"/>
    </xf>
    <xf numFmtId="0" fontId="33" fillId="0" borderId="0" xfId="0" applyFont="1" applyAlignment="1">
      <alignment horizontal="left" vertical="top"/>
    </xf>
    <xf numFmtId="0" fontId="33" fillId="0" borderId="0" xfId="0" applyFont="1" applyAlignment="1">
      <alignment vertical="top"/>
    </xf>
    <xf numFmtId="0" fontId="33" fillId="0" borderId="0" xfId="0" applyFont="1"/>
    <xf numFmtId="0" fontId="29" fillId="5" borderId="0" xfId="0" applyFont="1" applyFill="1" applyAlignment="1">
      <alignment horizontal="left" vertical="center" indent="30"/>
    </xf>
    <xf numFmtId="0" fontId="1" fillId="0" borderId="0" xfId="0" applyFont="1" applyAlignment="1">
      <alignment wrapText="1"/>
    </xf>
    <xf numFmtId="0" fontId="0" fillId="0" borderId="0" xfId="0"/>
  </cellXfs>
  <cellStyles count="1">
    <cellStyle name="Normal" xfId="0" builtinId="0"/>
  </cellStyles>
  <dxfs count="38">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0" indent="0" justifyLastLine="0" shrinkToFit="0" readingOrder="0"/>
      <border diagonalUp="0" diagonalDown="0">
        <left style="thin">
          <color rgb="FF000000"/>
        </left>
        <right/>
        <top/>
        <bottom style="medium">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medium">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fill>
        <patternFill patternType="solid">
          <fgColor rgb="FFEFEFEF"/>
          <bgColor rgb="FFEFEFEF"/>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medium">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medium">
          <color rgb="FF000000"/>
        </left>
        <right style="thin">
          <color rgb="FF000000"/>
        </right>
        <top/>
        <bottom/>
        <vertical/>
        <horizontal/>
      </border>
    </dxf>
    <dxf>
      <font>
        <b val="0"/>
        <i val="0"/>
        <strike val="0"/>
        <condense val="0"/>
        <extend val="0"/>
        <outline val="0"/>
        <shadow val="0"/>
        <u val="none"/>
        <vertAlign val="baseline"/>
        <sz val="11"/>
        <color theme="1"/>
        <name val="Arial"/>
        <scheme val="none"/>
      </font>
      <numFmt numFmtId="4" formatCode="#,##0.0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11"/>
        <color theme="1"/>
        <name val="Arial"/>
        <scheme val="none"/>
      </font>
      <numFmt numFmtId="13" formatCode="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13" formatCode="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right style="medium">
          <color rgb="FF000000"/>
        </right>
        <top style="thin">
          <color rgb="FF000000"/>
        </top>
        <bottom style="medium">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medium">
          <color rgb="FF000000"/>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0" indent="0" justifyLastLine="0" shrinkToFit="0" readingOrder="0"/>
      <border diagonalUp="0" diagonalDown="0">
        <left style="thin">
          <color rgb="FF000000"/>
        </left>
        <right/>
        <top/>
        <bottom style="medium">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medium">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fill>
        <patternFill patternType="solid">
          <fgColor rgb="FFEFEFEF"/>
          <bgColor rgb="FFEFEFEF"/>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medium">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rgb="FFF3F3F3"/>
          <bgColor rgb="FFF3F3F3"/>
        </patternFill>
      </fill>
      <alignment horizontal="center" vertical="center" textRotation="0" wrapText="1" indent="0" justifyLastLine="0" shrinkToFit="0" readingOrder="0"/>
      <border diagonalUp="0" diagonalDown="0">
        <left style="medium">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11"/>
        <color theme="1"/>
        <name val="Arial"/>
        <scheme val="none"/>
      </font>
      <numFmt numFmtId="13" formatCode="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13" formatCode="0%"/>
      <fill>
        <patternFill patternType="solid">
          <fgColor rgb="FFF3F3F3"/>
          <bgColor rgb="FFF3F3F3"/>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Arial"/>
        <scheme val="none"/>
      </font>
      <numFmt numFmtId="4" formatCode="#,##0.00"/>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right style="medium">
          <color rgb="FF000000"/>
        </right>
        <top style="thin">
          <color rgb="FF000000"/>
        </top>
        <bottom style="medium">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medium">
          <color rgb="FF000000"/>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medium">
          <color rgb="FF000000"/>
        </left>
        <right style="medium">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104775</xdr:rowOff>
    </xdr:from>
    <xdr:ext cx="2238375" cy="600075"/>
    <xdr:pic>
      <xdr:nvPicPr>
        <xdr:cNvPr id="2" name="image1.jpg" descr="RHNTC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645668-E78D-4AE0-91AB-FDECB212C03A}" name="Table_D_Blank" displayName="Table_D_Blank" ref="A16:P26" totalsRowShown="0" headerRowDxfId="37" headerRowBorderDxfId="36" tableBorderDxfId="35">
  <autoFilter ref="A16:P26" xr:uid="{72645668-E78D-4AE0-91AB-FDECB212C0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79C89FE4-8A90-424A-9661-3516003062A5}" name="Third Party Payer Type/Name" dataDxfId="34"/>
    <tableColumn id="2" xr3:uid="{54635B45-3842-49D5-80A5-F54FA8BE62FB}" name="Estimated Volume _x000a_# of Clients Total" dataDxfId="33"/>
    <tableColumn id="3" xr3:uid="{A6443B91-07FD-487F-B212-1EC3E50E483E}" name="Estimated Volume _x000a_% Clients not Vaccinated" dataDxfId="32"/>
    <tableColumn id="4" xr3:uid="{8D15871E-A8B4-4FD0-B744-AFF99E9A9F2A}" name="Estimated Volume _x000a_% Unvaccinated Clients to Receive Vaccine" dataDxfId="31"/>
    <tableColumn id="5" xr3:uid="{0CC908A2-E4E7-402E-8DFC-863DA1E98877}" name="Estimated Volume _x000a_Total Clients Expected to Receive Vaccine " dataDxfId="30"/>
    <tableColumn id="6" xr3:uid="{734EBDB1-5CA7-4ECE-BBC1-BF922E35C3BD}" name="Estimated Cost (or Expense)  _x000a_Vaccine Cost/ _x000a_Dose" dataDxfId="29"/>
    <tableColumn id="7" xr3:uid="{3961B01B-9799-4083-B56C-2F690B2FE183}" name="Estimated Cost (or Expense)  _x000a_Admin _x000a_Cost/_x000a_Dose" dataDxfId="28"/>
    <tableColumn id="8" xr3:uid="{D06EFF4F-1660-46FD-9104-D448AC4A4D28}" name="Estimated Cost (or Expense)  _x000a_# Doses/_x000a_Client" dataDxfId="27"/>
    <tableColumn id="9" xr3:uid="{6153173F-A079-434E-9626-1D40B2C3C017}" name="Estimated Cost (or Expense)  _x000a_Total Cost/_x000a_Client " dataDxfId="26"/>
    <tableColumn id="10" xr3:uid="{C51DB1A7-84F3-47F9-A2D0-4D2A4590AC3B}" name="Estimated Revenue _x000a_Expected Reimbursement: Vaccine/Dose" dataDxfId="25"/>
    <tableColumn id="11" xr3:uid="{0840D545-1C73-459D-9739-3F16C1B86103}" name="Estimated Revenue _x000a_Expected Reimbursement: Vaccine Admin/Dose" dataDxfId="24"/>
    <tableColumn id="12" xr3:uid="{8DE2D628-909F-46CF-AEBF-EB0435E2EDA3}" name="Estimated Revenue _x000a_# Doses/_x000a_Client2" dataDxfId="23"/>
    <tableColumn id="13" xr3:uid="{FFD7B198-0642-44EF-B000-384A68321332}" name="Estimated Revenue _x000a_Total Expected Revenue/_x000a_Client" dataDxfId="22"/>
    <tableColumn id="14" xr3:uid="{A866B1C0-855B-411A-8205-456DF536404B}" name="Estimated Profit or Loss—Overall_x000a_Total Revenue" dataDxfId="21"/>
    <tableColumn id="15" xr3:uid="{5B0DC2E8-05E5-405B-8DF3-DE651C9F2D6F}" name="Estimated Profit or Loss—Overall_x000a_Total Cost (Expense)" dataDxfId="20"/>
    <tableColumn id="16" xr3:uid="{FACE278E-D63D-472B-BB40-C714034EC4DE}" name="Estimated Profit or Loss—Overall_x000a_Profit or Loss "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12E6F1-72A7-407C-A710-07BE7BF08B35}" name="Table_D_Sample" displayName="Table_D_Sample" ref="A16:P26" totalsRowShown="0" headerRowDxfId="18" headerRowBorderDxfId="17" tableBorderDxfId="16">
  <autoFilter ref="A16:P26" xr:uid="{6512E6F1-72A7-407C-A710-07BE7BF08B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67BB679-333C-4FD6-9106-A66F6E924329}" name="Third Party Payer Type/Name" dataDxfId="15"/>
    <tableColumn id="2" xr3:uid="{56BFE3BF-0600-4EC4-B6F6-4EF16D479854}" name="Estimated Volume _x000a_# of Clients Total" dataDxfId="14"/>
    <tableColumn id="3" xr3:uid="{CD45B4AC-66FB-4CA4-98FD-510C370004F2}" name="Estimated Volume _x000a_% Clients not Vaccinated" dataDxfId="13"/>
    <tableColumn id="4" xr3:uid="{73537176-B893-4A64-BD6F-730398169DEA}" name="Estimated Volume _x000a_% Unvaccinated Clients to Receive Vaccine" dataDxfId="12"/>
    <tableColumn id="5" xr3:uid="{F0E4188A-0AFB-41D1-9F78-C30D4F554EA1}" name="Estimated Volume _x000a_Total Clients Expected to Receive Vaccine " dataDxfId="11"/>
    <tableColumn id="6" xr3:uid="{02D61086-F4B8-4916-A627-DE836CDF8E03}" name="Estimated Cost (or Expense)  _x000a_Vaccine Cost/ _x000a_Dose" dataDxfId="10"/>
    <tableColumn id="7" xr3:uid="{2B29CA46-16CB-401D-A5CD-CD33A05AA3E5}" name="Estimated Cost (or Expense)  _x000a_Admin _x000a_Cost/_x000a_Dose" dataDxfId="9"/>
    <tableColumn id="8" xr3:uid="{75AC6970-7C8F-4E3C-8E94-84D0A93710C3}" name="Estimated Cost (or Expense)  _x000a_# Doses/_x000a_Client" dataDxfId="8"/>
    <tableColumn id="9" xr3:uid="{B51FF6DD-835E-484D-BEA2-EDA312737A4D}" name="Estimated Cost (or Expense)  _x000a_Total Cost/_x000a_Client " dataDxfId="7"/>
    <tableColumn id="10" xr3:uid="{0AB95A10-B6CB-413C-BF8E-87A9CA84896E}" name="Estimated Revenue _x000a_Expected Reimbursement: Vaccine/Dose" dataDxfId="6"/>
    <tableColumn id="11" xr3:uid="{3AC6350D-87A6-429E-8CF7-185D10B4B750}" name="Estimated Revenue _x000a_Expected Reimbursement: Vaccine Admin/Dose" dataDxfId="5"/>
    <tableColumn id="12" xr3:uid="{B46269F5-BD97-4658-BBAA-42D7E56EEF31}" name="Estimated Revenue _x000a_# Doses/_x000a_Client2" dataDxfId="4"/>
    <tableColumn id="13" xr3:uid="{CB273530-82F2-49AA-A77E-03AC445E0725}" name="Estimated Revenue _x000a_Total Expected Revenue/_x000a_Client" dataDxfId="3"/>
    <tableColumn id="14" xr3:uid="{05FF3DB6-3B13-4E50-B973-F8BFACA00A8B}" name="Estimated Profit or Loss—Overall_x000a_Total Revenue" dataDxfId="2"/>
    <tableColumn id="15" xr3:uid="{5464BF43-E274-4F54-9ABB-30AF82C7E860}" name="Estimated Profit or Loss—Overall_x000a_Total Cost (Expense)" dataDxfId="1"/>
    <tableColumn id="16" xr3:uid="{5A9EF326-DD82-41B7-B3C5-B91E50DAD0F8}" name="Estimated Profit or Loss—Overall_x000a_Profit or Loss " dataDxfId="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ms.gov/medicare/payment/fee-schedules/physician/pfs-relative-value-files" TargetMode="External"/><Relationship Id="rId1" Type="http://schemas.openxmlformats.org/officeDocument/2006/relationships/hyperlink" Target="https://rhntc.org/resources/how-conduct-abbreviated-cost-analysis-job-aid"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3"/>
  <sheetViews>
    <sheetView tabSelected="1" workbookViewId="0">
      <selection activeCell="A2" sqref="A2"/>
    </sheetView>
  </sheetViews>
  <sheetFormatPr defaultColWidth="14.453125" defaultRowHeight="15" customHeight="1" x14ac:dyDescent="0.35"/>
  <cols>
    <col min="1" max="1" width="163.81640625" customWidth="1"/>
  </cols>
  <sheetData>
    <row r="1" spans="1:14" ht="66.75" customHeight="1" x14ac:dyDescent="0.35">
      <c r="A1" s="138" t="s">
        <v>63</v>
      </c>
      <c r="B1" s="1"/>
      <c r="C1" s="1"/>
      <c r="D1" s="1"/>
      <c r="E1" s="1"/>
      <c r="F1" s="1"/>
      <c r="G1" s="1"/>
      <c r="H1" s="1"/>
      <c r="I1" s="1"/>
      <c r="J1" s="1"/>
      <c r="K1" s="2"/>
      <c r="L1" s="1"/>
      <c r="M1" s="1"/>
      <c r="N1" s="1"/>
    </row>
    <row r="2" spans="1:14" ht="100" customHeight="1" x14ac:dyDescent="0.35">
      <c r="A2" s="96" t="s">
        <v>0</v>
      </c>
      <c r="B2" s="1"/>
      <c r="C2" s="1"/>
      <c r="D2" s="1"/>
      <c r="E2" s="1"/>
      <c r="F2" s="1"/>
      <c r="G2" s="1"/>
      <c r="H2" s="1"/>
      <c r="I2" s="1"/>
      <c r="J2" s="1"/>
      <c r="K2" s="2"/>
      <c r="L2" s="1"/>
      <c r="M2" s="1"/>
      <c r="N2" s="1"/>
    </row>
    <row r="3" spans="1:14" ht="74.150000000000006" customHeight="1" x14ac:dyDescent="0.35">
      <c r="A3" s="97" t="s">
        <v>1</v>
      </c>
      <c r="B3" s="1"/>
      <c r="C3" s="1"/>
      <c r="D3" s="1"/>
      <c r="E3" s="1"/>
      <c r="F3" s="1"/>
      <c r="G3" s="1"/>
      <c r="H3" s="1"/>
      <c r="I3" s="1"/>
      <c r="J3" s="1"/>
      <c r="K3" s="1"/>
      <c r="L3" s="1"/>
      <c r="M3" s="1"/>
      <c r="N3" s="1"/>
    </row>
    <row r="4" spans="1:14" ht="100" customHeight="1" x14ac:dyDescent="0.35">
      <c r="A4" s="97" t="s">
        <v>2</v>
      </c>
      <c r="B4" s="1"/>
      <c r="C4" s="1"/>
      <c r="D4" s="1"/>
      <c r="E4" s="1"/>
      <c r="F4" s="1"/>
      <c r="G4" s="1"/>
      <c r="H4" s="1"/>
      <c r="I4" s="1"/>
      <c r="J4" s="1"/>
      <c r="K4" s="1"/>
      <c r="L4" s="1"/>
      <c r="M4" s="1"/>
      <c r="N4" s="1"/>
    </row>
    <row r="5" spans="1:14" ht="409.5" customHeight="1" x14ac:dyDescent="0.35">
      <c r="A5" s="98" t="s">
        <v>3</v>
      </c>
      <c r="B5" s="1"/>
      <c r="C5" s="1"/>
      <c r="D5" s="1"/>
      <c r="E5" s="1"/>
      <c r="F5" s="1"/>
      <c r="G5" s="1"/>
      <c r="H5" s="1"/>
      <c r="I5" s="1"/>
      <c r="J5" s="1"/>
      <c r="K5" s="1"/>
      <c r="L5" s="1"/>
      <c r="M5" s="1"/>
      <c r="N5" s="1"/>
    </row>
    <row r="6" spans="1:14" ht="45" customHeight="1" x14ac:dyDescent="0.35">
      <c r="A6" s="99" t="s">
        <v>4</v>
      </c>
      <c r="B6" s="1"/>
      <c r="C6" s="1"/>
      <c r="D6" s="1"/>
      <c r="E6" s="1"/>
      <c r="F6" s="1"/>
      <c r="G6" s="1"/>
      <c r="H6" s="1"/>
      <c r="I6" s="1"/>
      <c r="J6" s="1"/>
      <c r="K6" s="1"/>
      <c r="L6" s="1"/>
      <c r="M6" s="1"/>
      <c r="N6" s="1"/>
    </row>
    <row r="7" spans="1:14" ht="180" customHeight="1" x14ac:dyDescent="0.35">
      <c r="A7" s="100" t="s">
        <v>5</v>
      </c>
      <c r="B7" s="1"/>
      <c r="C7" s="1"/>
      <c r="D7" s="1"/>
      <c r="E7" s="1"/>
      <c r="F7" s="1"/>
      <c r="G7" s="1"/>
      <c r="H7" s="1"/>
      <c r="I7" s="1"/>
      <c r="J7" s="1"/>
      <c r="K7" s="1"/>
      <c r="L7" s="1"/>
      <c r="M7" s="1"/>
      <c r="N7" s="1"/>
    </row>
    <row r="8" spans="1:14" ht="45" customHeight="1" x14ac:dyDescent="0.35">
      <c r="A8" s="101" t="s">
        <v>6</v>
      </c>
      <c r="B8" s="139"/>
      <c r="C8" s="140"/>
      <c r="D8" s="140"/>
      <c r="E8" s="140"/>
      <c r="F8" s="140"/>
      <c r="G8" s="140"/>
      <c r="H8" s="140"/>
      <c r="I8" s="140"/>
      <c r="J8" s="140"/>
      <c r="K8" s="1"/>
      <c r="L8" s="1"/>
      <c r="M8" s="1"/>
      <c r="N8" s="1"/>
    </row>
    <row r="9" spans="1:14" ht="58.4" customHeight="1" x14ac:dyDescent="0.35">
      <c r="A9" s="102" t="s">
        <v>7</v>
      </c>
      <c r="C9" s="1"/>
      <c r="D9" s="1"/>
      <c r="E9" s="1"/>
      <c r="F9" s="1"/>
      <c r="G9" s="1"/>
      <c r="H9" s="1"/>
      <c r="I9" s="1"/>
      <c r="J9" s="1"/>
      <c r="K9" s="1"/>
      <c r="L9" s="1"/>
      <c r="M9" s="1"/>
      <c r="N9" s="1"/>
    </row>
    <row r="10" spans="1:14" ht="14.5" x14ac:dyDescent="0.35">
      <c r="A10" s="95"/>
      <c r="K10" s="1"/>
      <c r="L10" s="1"/>
      <c r="M10" s="1"/>
      <c r="N10" s="1"/>
    </row>
    <row r="11" spans="1:14" ht="14.5" x14ac:dyDescent="0.35">
      <c r="A11" s="1"/>
      <c r="B11" s="1"/>
      <c r="C11" s="1"/>
      <c r="D11" s="1"/>
      <c r="E11" s="1"/>
      <c r="F11" s="1"/>
      <c r="G11" s="1"/>
      <c r="H11" s="1"/>
      <c r="I11" s="1"/>
      <c r="J11" s="1"/>
      <c r="K11" s="1"/>
      <c r="L11" s="1"/>
      <c r="M11" s="1"/>
      <c r="N11" s="1"/>
    </row>
    <row r="12" spans="1:14" ht="14.5" x14ac:dyDescent="0.35">
      <c r="A12" s="1"/>
    </row>
    <row r="13" spans="1:14" ht="14.5" x14ac:dyDescent="0.35">
      <c r="A13" s="1"/>
    </row>
  </sheetData>
  <mergeCells count="1">
    <mergeCell ref="B8:J8"/>
  </mergeCells>
  <hyperlinks>
    <hyperlink ref="A4" r:id="rId1" xr:uid="{00000000-0004-0000-0000-000000000000}"/>
    <hyperlink ref="A6" r:id="rId2" xr:uid="{00000000-0004-0000-0000-000001000000}"/>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74"/>
  <sheetViews>
    <sheetView zoomScale="60" zoomScaleNormal="60" workbookViewId="0">
      <selection activeCell="O18" sqref="O18"/>
    </sheetView>
  </sheetViews>
  <sheetFormatPr defaultColWidth="14.453125" defaultRowHeight="15" customHeight="1" x14ac:dyDescent="0.35"/>
  <cols>
    <col min="1" max="1" width="21.54296875" customWidth="1"/>
    <col min="2" max="2" width="12.1796875" customWidth="1"/>
    <col min="3" max="3" width="15.1796875" customWidth="1"/>
    <col min="4" max="4" width="20.7265625" customWidth="1"/>
    <col min="5" max="5" width="17.54296875" customWidth="1"/>
    <col min="6" max="9" width="11.54296875" customWidth="1"/>
    <col min="10" max="11" width="21.1796875" customWidth="1"/>
    <col min="12" max="13" width="13.453125" customWidth="1"/>
    <col min="14" max="16" width="15.1796875" customWidth="1"/>
    <col min="17" max="37" width="9.26953125" customWidth="1"/>
  </cols>
  <sheetData>
    <row r="1" spans="1:37" ht="34.5" customHeight="1" x14ac:dyDescent="0.35">
      <c r="A1" s="103" t="s">
        <v>8</v>
      </c>
      <c r="D1" s="3"/>
      <c r="F1" s="3"/>
      <c r="I1" s="3"/>
      <c r="J1" s="3"/>
      <c r="K1" s="3"/>
      <c r="L1" s="3"/>
      <c r="M1" s="3"/>
      <c r="N1" s="4"/>
      <c r="O1" s="4"/>
      <c r="P1" s="4"/>
      <c r="Q1" s="5"/>
      <c r="R1" s="5"/>
      <c r="S1" s="5"/>
      <c r="T1" s="5"/>
      <c r="U1" s="5"/>
      <c r="V1" s="5"/>
      <c r="W1" s="5"/>
      <c r="X1" s="5"/>
      <c r="Y1" s="5"/>
      <c r="Z1" s="5"/>
      <c r="AA1" s="5"/>
      <c r="AB1" s="5"/>
      <c r="AC1" s="5"/>
      <c r="AD1" s="5"/>
      <c r="AE1" s="5"/>
      <c r="AF1" s="5"/>
      <c r="AG1" s="5"/>
      <c r="AH1" s="5"/>
      <c r="AI1" s="5"/>
      <c r="AJ1" s="5"/>
      <c r="AK1" s="5"/>
    </row>
    <row r="2" spans="1:37" ht="15.5" x14ac:dyDescent="0.35">
      <c r="A2" s="6" t="s">
        <v>9</v>
      </c>
      <c r="B2" s="6"/>
      <c r="C2" s="6"/>
      <c r="D2" s="7"/>
      <c r="E2" s="7"/>
      <c r="F2" s="6"/>
      <c r="G2" s="6"/>
      <c r="H2" s="6"/>
      <c r="I2" s="6"/>
      <c r="J2" s="6"/>
      <c r="K2" s="8"/>
      <c r="L2" s="8"/>
      <c r="M2" s="8"/>
      <c r="N2" s="6"/>
      <c r="O2" s="9"/>
      <c r="P2" s="10"/>
      <c r="Q2" s="10"/>
      <c r="R2" s="5"/>
      <c r="S2" s="5"/>
      <c r="T2" s="5"/>
      <c r="U2" s="5"/>
      <c r="V2" s="5"/>
      <c r="W2" s="5"/>
      <c r="X2" s="5"/>
      <c r="Y2" s="5"/>
      <c r="Z2" s="5"/>
      <c r="AA2" s="5"/>
      <c r="AB2" s="5"/>
      <c r="AC2" s="5"/>
      <c r="AD2" s="5"/>
      <c r="AE2" s="5"/>
      <c r="AF2" s="5"/>
      <c r="AG2" s="5"/>
      <c r="AH2" s="5"/>
      <c r="AI2" s="5"/>
      <c r="AJ2" s="5"/>
      <c r="AK2" s="5"/>
    </row>
    <row r="3" spans="1:37" ht="15.5" x14ac:dyDescent="0.35">
      <c r="A3" s="11" t="s">
        <v>10</v>
      </c>
      <c r="B3" s="7"/>
      <c r="C3" s="7"/>
      <c r="D3" s="7"/>
      <c r="E3" s="7"/>
      <c r="F3" s="7"/>
      <c r="G3" s="7"/>
      <c r="H3" s="7"/>
      <c r="I3" s="7"/>
      <c r="J3" s="6"/>
      <c r="K3" s="8"/>
      <c r="L3" s="8"/>
      <c r="M3" s="8"/>
      <c r="N3" s="6"/>
      <c r="O3" s="6"/>
      <c r="P3" s="10"/>
      <c r="Q3" s="10"/>
      <c r="R3" s="5"/>
      <c r="S3" s="5"/>
      <c r="T3" s="5"/>
      <c r="U3" s="5"/>
      <c r="V3" s="5"/>
      <c r="W3" s="5"/>
      <c r="X3" s="5"/>
      <c r="Y3" s="5"/>
      <c r="Z3" s="5"/>
      <c r="AA3" s="5"/>
      <c r="AB3" s="5"/>
      <c r="AC3" s="5"/>
      <c r="AD3" s="5"/>
      <c r="AE3" s="5"/>
      <c r="AF3" s="5"/>
      <c r="AG3" s="5"/>
      <c r="AH3" s="5"/>
      <c r="AI3" s="5"/>
      <c r="AJ3" s="5"/>
      <c r="AK3" s="5"/>
    </row>
    <row r="4" spans="1:37" ht="15.5" x14ac:dyDescent="0.35">
      <c r="A4" s="12" t="s">
        <v>11</v>
      </c>
      <c r="B4" s="7"/>
      <c r="C4" s="7"/>
      <c r="D4" s="7"/>
      <c r="E4" s="7"/>
      <c r="F4" s="7"/>
      <c r="G4" s="7"/>
      <c r="H4" s="7"/>
      <c r="I4" s="7"/>
      <c r="J4" s="12"/>
      <c r="K4" s="12"/>
      <c r="L4" s="12"/>
      <c r="M4" s="12"/>
      <c r="N4" s="12"/>
      <c r="O4" s="12"/>
      <c r="P4" s="10"/>
      <c r="Q4" s="10"/>
      <c r="R4" s="5"/>
      <c r="S4" s="5"/>
      <c r="T4" s="5"/>
      <c r="U4" s="5"/>
      <c r="V4" s="5"/>
      <c r="W4" s="5"/>
      <c r="X4" s="5"/>
      <c r="Y4" s="5"/>
      <c r="Z4" s="5"/>
      <c r="AA4" s="5"/>
      <c r="AB4" s="5"/>
      <c r="AC4" s="5"/>
      <c r="AD4" s="5"/>
      <c r="AE4" s="5"/>
      <c r="AF4" s="5"/>
      <c r="AG4" s="5"/>
      <c r="AH4" s="5"/>
      <c r="AI4" s="5"/>
      <c r="AJ4" s="5"/>
      <c r="AK4" s="5"/>
    </row>
    <row r="5" spans="1:37" ht="15.75" customHeight="1" thickBot="1" x14ac:dyDescent="0.4">
      <c r="A5" s="136" t="s">
        <v>45</v>
      </c>
      <c r="B5" s="9"/>
      <c r="C5" s="9"/>
      <c r="D5" s="9"/>
      <c r="E5" s="9"/>
      <c r="F5" s="9"/>
      <c r="G5" s="13"/>
      <c r="H5" s="13"/>
      <c r="I5" s="13"/>
      <c r="J5" s="13"/>
      <c r="K5" s="13"/>
      <c r="L5" s="13"/>
      <c r="M5" s="13"/>
      <c r="N5" s="13"/>
      <c r="O5" s="13"/>
      <c r="P5" s="10"/>
      <c r="Q5" s="10"/>
      <c r="R5" s="5"/>
      <c r="S5" s="5"/>
      <c r="T5" s="5"/>
      <c r="U5" s="5"/>
      <c r="V5" s="5"/>
      <c r="W5" s="5"/>
      <c r="X5" s="5"/>
      <c r="Y5" s="5"/>
      <c r="Z5" s="5"/>
      <c r="AA5" s="5"/>
      <c r="AB5" s="5"/>
      <c r="AC5" s="5"/>
      <c r="AD5" s="5"/>
      <c r="AE5" s="5"/>
      <c r="AF5" s="5"/>
      <c r="AG5" s="5"/>
      <c r="AH5" s="5"/>
      <c r="AI5" s="5"/>
      <c r="AJ5" s="5"/>
      <c r="AK5" s="5"/>
    </row>
    <row r="6" spans="1:37" ht="15.75" customHeight="1" thickBot="1" x14ac:dyDescent="0.4">
      <c r="A6" s="14" t="s">
        <v>12</v>
      </c>
      <c r="B6" s="15"/>
      <c r="C6" s="15"/>
      <c r="D6" s="15"/>
      <c r="E6" s="15"/>
      <c r="F6" s="16"/>
      <c r="G6" s="17" t="s">
        <v>13</v>
      </c>
      <c r="H6" s="6"/>
      <c r="I6" s="13"/>
      <c r="J6" s="18" t="s">
        <v>14</v>
      </c>
      <c r="K6" s="19"/>
      <c r="L6" s="20" t="s">
        <v>15</v>
      </c>
      <c r="M6" s="21" t="s">
        <v>16</v>
      </c>
      <c r="N6" s="22"/>
      <c r="O6" s="22"/>
      <c r="P6" s="23"/>
      <c r="Q6" s="10"/>
      <c r="X6" s="5"/>
      <c r="Y6" s="5"/>
      <c r="Z6" s="5"/>
      <c r="AA6" s="5"/>
      <c r="AB6" s="5"/>
      <c r="AC6" s="5"/>
      <c r="AD6" s="5"/>
      <c r="AE6" s="5"/>
      <c r="AF6" s="5"/>
      <c r="AG6" s="5"/>
      <c r="AH6" s="5"/>
      <c r="AI6" s="5"/>
      <c r="AJ6" s="5"/>
      <c r="AK6" s="5"/>
    </row>
    <row r="7" spans="1:37" ht="15.75" customHeight="1" thickBot="1" x14ac:dyDescent="0.4">
      <c r="A7" s="24" t="s">
        <v>17</v>
      </c>
      <c r="B7" s="25"/>
      <c r="C7" s="25"/>
      <c r="D7" s="25"/>
      <c r="E7" s="25"/>
      <c r="F7" s="26"/>
      <c r="G7" s="27"/>
      <c r="H7" s="28"/>
      <c r="I7" s="13"/>
      <c r="J7" s="29" t="s">
        <v>18</v>
      </c>
      <c r="K7" s="30"/>
      <c r="L7" s="31">
        <v>90471</v>
      </c>
      <c r="M7" s="31">
        <v>0.62</v>
      </c>
      <c r="N7" s="22"/>
      <c r="O7" s="22"/>
      <c r="P7" s="23"/>
      <c r="Q7" s="32"/>
      <c r="X7" s="5"/>
      <c r="Y7" s="5"/>
      <c r="Z7" s="5"/>
      <c r="AA7" s="5"/>
      <c r="AB7" s="5"/>
      <c r="AC7" s="5"/>
      <c r="AD7" s="5"/>
      <c r="AE7" s="5"/>
      <c r="AF7" s="5"/>
      <c r="AG7" s="5"/>
      <c r="AH7" s="5"/>
      <c r="AI7" s="5"/>
      <c r="AJ7" s="5"/>
      <c r="AK7" s="5"/>
    </row>
    <row r="8" spans="1:37" ht="15.75" customHeight="1" thickBot="1" x14ac:dyDescent="0.4">
      <c r="A8" s="24" t="s">
        <v>19</v>
      </c>
      <c r="B8" s="25"/>
      <c r="C8" s="25"/>
      <c r="D8" s="25"/>
      <c r="E8" s="25"/>
      <c r="F8" s="26"/>
      <c r="G8" s="27"/>
      <c r="H8" s="28"/>
      <c r="I8" s="13"/>
      <c r="J8" s="23"/>
      <c r="K8" s="23"/>
      <c r="L8" s="23"/>
      <c r="M8" s="23"/>
      <c r="N8" s="22"/>
      <c r="O8" s="22"/>
      <c r="P8" s="23"/>
      <c r="Q8" s="10"/>
      <c r="X8" s="5"/>
      <c r="Y8" s="5"/>
      <c r="Z8" s="5"/>
      <c r="AA8" s="5"/>
      <c r="AB8" s="5"/>
      <c r="AC8" s="5"/>
      <c r="AD8" s="5"/>
      <c r="AE8" s="5"/>
      <c r="AF8" s="5"/>
      <c r="AG8" s="5"/>
      <c r="AH8" s="5"/>
      <c r="AI8" s="5"/>
      <c r="AJ8" s="5"/>
      <c r="AK8" s="5"/>
    </row>
    <row r="9" spans="1:37" ht="15.75" customHeight="1" x14ac:dyDescent="0.35">
      <c r="A9" s="24" t="s">
        <v>20</v>
      </c>
      <c r="B9" s="25"/>
      <c r="C9" s="25"/>
      <c r="D9" s="25"/>
      <c r="E9" s="25"/>
      <c r="F9" s="26"/>
      <c r="G9" s="33"/>
      <c r="H9" s="34"/>
      <c r="I9" s="13"/>
      <c r="J9" s="22"/>
      <c r="K9" s="13"/>
      <c r="L9" s="13"/>
      <c r="M9" s="13"/>
      <c r="N9" s="22"/>
      <c r="O9" s="22"/>
      <c r="P9" s="23"/>
      <c r="Q9" s="35"/>
      <c r="X9" s="5"/>
      <c r="Y9" s="5"/>
      <c r="Z9" s="5"/>
      <c r="AA9" s="5"/>
      <c r="AB9" s="5"/>
      <c r="AC9" s="5"/>
      <c r="AD9" s="5"/>
      <c r="AE9" s="5"/>
      <c r="AF9" s="5"/>
      <c r="AG9" s="5"/>
      <c r="AH9" s="5"/>
      <c r="AI9" s="5"/>
      <c r="AJ9" s="5"/>
      <c r="AK9" s="5"/>
    </row>
    <row r="10" spans="1:37" ht="15.75" customHeight="1" thickBot="1" x14ac:dyDescent="0.4">
      <c r="A10" s="36" t="s">
        <v>21</v>
      </c>
      <c r="B10" s="36"/>
      <c r="C10" s="36"/>
      <c r="D10" s="36"/>
      <c r="E10" s="36"/>
      <c r="F10" s="36"/>
      <c r="G10" s="33"/>
      <c r="H10" s="34"/>
      <c r="I10" s="10"/>
      <c r="J10" s="22"/>
      <c r="K10" s="22"/>
      <c r="L10" s="22"/>
      <c r="M10" s="22"/>
      <c r="N10" s="22"/>
      <c r="O10" s="22"/>
      <c r="P10" s="23"/>
      <c r="Q10" s="35"/>
      <c r="R10" s="4"/>
      <c r="S10" s="5"/>
      <c r="T10" s="5"/>
      <c r="U10" s="5"/>
      <c r="V10" s="5"/>
      <c r="W10" s="5"/>
      <c r="X10" s="5"/>
      <c r="Y10" s="5"/>
      <c r="Z10" s="5"/>
      <c r="AA10" s="5"/>
      <c r="AB10" s="5"/>
      <c r="AC10" s="5"/>
      <c r="AD10" s="5"/>
      <c r="AE10" s="5"/>
      <c r="AF10" s="5"/>
      <c r="AG10" s="5"/>
      <c r="AH10" s="5"/>
      <c r="AI10" s="5"/>
      <c r="AJ10" s="5"/>
      <c r="AK10" s="5"/>
    </row>
    <row r="11" spans="1:37" ht="15.75" customHeight="1" thickBot="1" x14ac:dyDescent="0.4">
      <c r="A11" s="24" t="s">
        <v>22</v>
      </c>
      <c r="B11" s="25"/>
      <c r="C11" s="25"/>
      <c r="D11" s="25"/>
      <c r="E11" s="25"/>
      <c r="F11" s="26"/>
      <c r="G11" s="33"/>
      <c r="H11" s="34"/>
      <c r="I11" s="10"/>
      <c r="J11" s="14" t="s">
        <v>23</v>
      </c>
      <c r="K11" s="15"/>
      <c r="L11" s="15"/>
      <c r="M11" s="16"/>
      <c r="N11" s="6"/>
      <c r="O11" s="22"/>
      <c r="P11" s="23"/>
      <c r="Q11" s="35"/>
      <c r="R11" s="4"/>
      <c r="S11" s="5"/>
      <c r="T11" s="5"/>
      <c r="U11" s="5"/>
      <c r="V11" s="5"/>
      <c r="W11" s="5"/>
      <c r="X11" s="5"/>
      <c r="Y11" s="5"/>
      <c r="Z11" s="5"/>
      <c r="AA11" s="5"/>
      <c r="AB11" s="5"/>
      <c r="AC11" s="5"/>
      <c r="AD11" s="5"/>
      <c r="AE11" s="5"/>
      <c r="AF11" s="5"/>
      <c r="AG11" s="5"/>
      <c r="AH11" s="5"/>
      <c r="AI11" s="5"/>
      <c r="AJ11" s="5"/>
      <c r="AK11" s="5"/>
    </row>
    <row r="12" spans="1:37" ht="15.75" customHeight="1" thickBot="1" x14ac:dyDescent="0.4">
      <c r="A12" s="37" t="s">
        <v>24</v>
      </c>
      <c r="B12" s="38"/>
      <c r="C12" s="38"/>
      <c r="D12" s="38"/>
      <c r="E12" s="38"/>
      <c r="F12" s="39"/>
      <c r="G12" s="40"/>
      <c r="H12" s="41"/>
      <c r="I12" s="10"/>
      <c r="J12" s="24" t="s">
        <v>25</v>
      </c>
      <c r="K12" s="25"/>
      <c r="L12" s="26"/>
      <c r="M12" s="42">
        <v>33.29</v>
      </c>
      <c r="N12" s="43"/>
      <c r="O12" s="22"/>
      <c r="P12" s="23"/>
      <c r="Q12" s="35"/>
      <c r="R12" s="4"/>
      <c r="S12" s="5"/>
      <c r="T12" s="5"/>
      <c r="U12" s="5"/>
      <c r="V12" s="5"/>
      <c r="W12" s="5"/>
      <c r="X12" s="5"/>
      <c r="Y12" s="5"/>
      <c r="Z12" s="5"/>
      <c r="AA12" s="5"/>
      <c r="AB12" s="5"/>
      <c r="AC12" s="5"/>
      <c r="AD12" s="5"/>
      <c r="AE12" s="5"/>
      <c r="AF12" s="5"/>
      <c r="AG12" s="5"/>
      <c r="AH12" s="5"/>
      <c r="AI12" s="5"/>
      <c r="AJ12" s="5"/>
      <c r="AK12" s="5"/>
    </row>
    <row r="13" spans="1:37" ht="15.75" customHeight="1" thickBot="1" x14ac:dyDescent="0.4">
      <c r="A13" s="44" t="s">
        <v>26</v>
      </c>
      <c r="B13" s="45"/>
      <c r="C13" s="45"/>
      <c r="D13" s="45"/>
      <c r="E13" s="45"/>
      <c r="F13" s="46"/>
      <c r="G13" s="47"/>
      <c r="H13" s="48"/>
      <c r="I13" s="10"/>
      <c r="J13" s="24" t="s">
        <v>27</v>
      </c>
      <c r="K13" s="25"/>
      <c r="L13" s="26"/>
      <c r="M13" s="33">
        <f>M12*M7</f>
        <v>20.639800000000001</v>
      </c>
      <c r="N13" s="22"/>
      <c r="O13" s="22"/>
      <c r="P13" s="23"/>
      <c r="Q13" s="35"/>
      <c r="R13" s="4"/>
      <c r="S13" s="5"/>
      <c r="T13" s="5"/>
      <c r="U13" s="5"/>
      <c r="V13" s="5"/>
      <c r="W13" s="5"/>
      <c r="X13" s="5"/>
      <c r="Y13" s="5"/>
      <c r="Z13" s="5"/>
      <c r="AA13" s="5"/>
      <c r="AB13" s="5"/>
      <c r="AC13" s="5"/>
      <c r="AD13" s="5"/>
      <c r="AE13" s="5"/>
      <c r="AF13" s="5"/>
      <c r="AG13" s="5"/>
      <c r="AH13" s="5"/>
      <c r="AI13" s="5"/>
      <c r="AJ13" s="5"/>
      <c r="AK13" s="5"/>
    </row>
    <row r="14" spans="1:37" ht="15.75" customHeight="1" thickBot="1" x14ac:dyDescent="0.4">
      <c r="A14" s="137" t="s">
        <v>46</v>
      </c>
      <c r="B14" s="22"/>
      <c r="C14" s="22"/>
      <c r="D14" s="22"/>
      <c r="E14" s="22"/>
      <c r="F14" s="6"/>
      <c r="G14" s="6"/>
      <c r="H14" s="10"/>
      <c r="I14" s="10"/>
      <c r="J14" s="22"/>
      <c r="K14" s="22"/>
      <c r="L14" s="22"/>
      <c r="M14" s="22"/>
      <c r="N14" s="22"/>
      <c r="O14" s="22"/>
      <c r="P14" s="10"/>
      <c r="Q14" s="10"/>
      <c r="R14" s="5"/>
      <c r="S14" s="5"/>
      <c r="T14" s="5"/>
      <c r="U14" s="5"/>
      <c r="V14" s="5"/>
      <c r="W14" s="5"/>
      <c r="X14" s="5"/>
      <c r="Y14" s="5"/>
      <c r="Z14" s="5"/>
      <c r="AA14" s="5"/>
      <c r="AB14" s="5"/>
      <c r="AC14" s="5"/>
      <c r="AD14" s="5"/>
      <c r="AE14" s="5"/>
      <c r="AF14" s="5"/>
      <c r="AG14" s="5"/>
      <c r="AH14" s="5"/>
      <c r="AI14" s="5"/>
      <c r="AJ14" s="5"/>
      <c r="AK14" s="5"/>
    </row>
    <row r="15" spans="1:37" ht="33.75" customHeight="1" thickBot="1" x14ac:dyDescent="0.4">
      <c r="A15" s="122" t="s">
        <v>28</v>
      </c>
      <c r="B15" s="123" t="s">
        <v>29</v>
      </c>
      <c r="C15" s="50"/>
      <c r="D15" s="50"/>
      <c r="E15" s="51"/>
      <c r="F15" s="127" t="s">
        <v>30</v>
      </c>
      <c r="G15" s="15"/>
      <c r="H15" s="15"/>
      <c r="I15" s="16"/>
      <c r="J15" s="130" t="s">
        <v>31</v>
      </c>
      <c r="K15" s="53"/>
      <c r="L15" s="53"/>
      <c r="M15" s="54"/>
      <c r="N15" s="131" t="s">
        <v>32</v>
      </c>
      <c r="O15" s="50"/>
      <c r="P15" s="51"/>
      <c r="Q15" s="10"/>
      <c r="R15" s="5"/>
      <c r="S15" s="5"/>
      <c r="T15" s="5"/>
      <c r="U15" s="5"/>
      <c r="V15" s="5"/>
      <c r="W15" s="5"/>
      <c r="X15" s="5"/>
      <c r="Y15" s="5"/>
      <c r="Z15" s="5"/>
      <c r="AA15" s="5"/>
      <c r="AB15" s="5"/>
      <c r="AC15" s="5"/>
      <c r="AD15" s="5"/>
      <c r="AE15" s="5"/>
      <c r="AF15" s="5"/>
      <c r="AG15" s="5"/>
      <c r="AH15" s="5"/>
      <c r="AI15" s="5"/>
      <c r="AJ15" s="5"/>
      <c r="AK15" s="5"/>
    </row>
    <row r="16" spans="1:37" ht="80.25" customHeight="1" thickBot="1" x14ac:dyDescent="0.4">
      <c r="A16" s="112" t="s">
        <v>33</v>
      </c>
      <c r="B16" s="124" t="s">
        <v>50</v>
      </c>
      <c r="C16" s="125" t="s">
        <v>49</v>
      </c>
      <c r="D16" s="125" t="s">
        <v>47</v>
      </c>
      <c r="E16" s="126" t="s">
        <v>48</v>
      </c>
      <c r="F16" s="128" t="s">
        <v>51</v>
      </c>
      <c r="G16" s="125" t="s">
        <v>52</v>
      </c>
      <c r="H16" s="125" t="s">
        <v>53</v>
      </c>
      <c r="I16" s="129" t="s">
        <v>54</v>
      </c>
      <c r="J16" s="124" t="s">
        <v>55</v>
      </c>
      <c r="K16" s="126" t="s">
        <v>56</v>
      </c>
      <c r="L16" s="125" t="s">
        <v>57</v>
      </c>
      <c r="M16" s="129" t="s">
        <v>58</v>
      </c>
      <c r="N16" s="132" t="s">
        <v>59</v>
      </c>
      <c r="O16" s="132" t="s">
        <v>60</v>
      </c>
      <c r="P16" s="133" t="s">
        <v>61</v>
      </c>
      <c r="Q16" s="56"/>
      <c r="R16" s="57"/>
      <c r="S16" s="57"/>
      <c r="T16" s="57"/>
      <c r="U16" s="57"/>
      <c r="V16" s="57"/>
      <c r="W16" s="57"/>
      <c r="X16" s="57"/>
      <c r="Y16" s="57"/>
      <c r="Z16" s="57"/>
      <c r="AA16" s="57"/>
      <c r="AB16" s="57"/>
      <c r="AC16" s="57"/>
      <c r="AD16" s="57"/>
      <c r="AE16" s="57"/>
      <c r="AF16" s="57"/>
      <c r="AG16" s="57"/>
      <c r="AH16" s="57"/>
      <c r="AI16" s="57"/>
      <c r="AJ16" s="57"/>
      <c r="AK16" s="57"/>
    </row>
    <row r="17" spans="1:37" ht="30.75" customHeight="1" x14ac:dyDescent="0.35">
      <c r="A17" s="104" t="s">
        <v>34</v>
      </c>
      <c r="B17" s="58"/>
      <c r="C17" s="59">
        <f t="shared" ref="C17:C25" si="0">G$7</f>
        <v>0</v>
      </c>
      <c r="D17" s="59">
        <f t="shared" ref="D17:D25" si="1">G$8</f>
        <v>0</v>
      </c>
      <c r="E17" s="60">
        <f t="shared" ref="E17:E23" si="2">B17*C17*D17</f>
        <v>0</v>
      </c>
      <c r="F17" s="61">
        <f t="shared" ref="F17:F25" si="3">G$9</f>
        <v>0</v>
      </c>
      <c r="G17" s="62">
        <f t="shared" ref="G17:G25" si="4">M$13</f>
        <v>20.639800000000001</v>
      </c>
      <c r="H17" s="60">
        <f t="shared" ref="H17:H25" si="5">G$12</f>
        <v>0</v>
      </c>
      <c r="I17" s="63">
        <f t="shared" ref="I17:I25" si="6">(G17+F17)*H17</f>
        <v>0</v>
      </c>
      <c r="J17" s="64">
        <f>G11*G13</f>
        <v>0</v>
      </c>
      <c r="K17" s="62">
        <f>G10*G13</f>
        <v>0</v>
      </c>
      <c r="L17" s="65">
        <f t="shared" ref="L17:L25" si="7">G$12</f>
        <v>0</v>
      </c>
      <c r="M17" s="63">
        <f t="shared" ref="M17:M25" si="8">(J17+K17)*L17</f>
        <v>0</v>
      </c>
      <c r="N17" s="64">
        <f t="shared" ref="N17:N25" si="9">M17*E17</f>
        <v>0</v>
      </c>
      <c r="O17" s="66">
        <f t="shared" ref="O17:O25" si="10">(I17*E17)</f>
        <v>0</v>
      </c>
      <c r="P17" s="109">
        <f t="shared" ref="P17:P25" si="11">N17-O17</f>
        <v>0</v>
      </c>
      <c r="Q17" s="56"/>
      <c r="R17" s="57"/>
      <c r="S17" s="57"/>
      <c r="T17" s="57"/>
      <c r="U17" s="57"/>
      <c r="V17" s="57"/>
      <c r="W17" s="57"/>
      <c r="X17" s="57"/>
      <c r="Y17" s="57"/>
      <c r="Z17" s="57"/>
      <c r="AA17" s="57"/>
      <c r="AB17" s="57"/>
      <c r="AC17" s="57"/>
      <c r="AD17" s="57"/>
      <c r="AE17" s="57"/>
      <c r="AF17" s="57"/>
      <c r="AG17" s="57"/>
      <c r="AH17" s="57"/>
      <c r="AI17" s="57"/>
      <c r="AJ17" s="57"/>
      <c r="AK17" s="57"/>
    </row>
    <row r="18" spans="1:37" ht="30.75" customHeight="1" x14ac:dyDescent="0.35">
      <c r="A18" s="105" t="s">
        <v>35</v>
      </c>
      <c r="B18" s="67"/>
      <c r="C18" s="59">
        <f t="shared" si="0"/>
        <v>0</v>
      </c>
      <c r="D18" s="59">
        <f t="shared" si="1"/>
        <v>0</v>
      </c>
      <c r="E18" s="60">
        <f t="shared" si="2"/>
        <v>0</v>
      </c>
      <c r="F18" s="61">
        <f t="shared" si="3"/>
        <v>0</v>
      </c>
      <c r="G18" s="62">
        <f t="shared" si="4"/>
        <v>20.639800000000001</v>
      </c>
      <c r="H18" s="60">
        <f t="shared" si="5"/>
        <v>0</v>
      </c>
      <c r="I18" s="63">
        <f t="shared" si="6"/>
        <v>0</v>
      </c>
      <c r="J18" s="68"/>
      <c r="K18" s="69"/>
      <c r="L18" s="65">
        <f t="shared" si="7"/>
        <v>0</v>
      </c>
      <c r="M18" s="63">
        <f t="shared" si="8"/>
        <v>0</v>
      </c>
      <c r="N18" s="64">
        <f t="shared" si="9"/>
        <v>0</v>
      </c>
      <c r="O18" s="66">
        <f t="shared" si="10"/>
        <v>0</v>
      </c>
      <c r="P18" s="110">
        <f t="shared" si="11"/>
        <v>0</v>
      </c>
      <c r="Q18" s="56"/>
      <c r="R18" s="57"/>
      <c r="S18" s="57"/>
      <c r="T18" s="57"/>
      <c r="U18" s="57"/>
      <c r="V18" s="57"/>
      <c r="W18" s="57"/>
      <c r="X18" s="57"/>
      <c r="Y18" s="57"/>
      <c r="Z18" s="57"/>
      <c r="AA18" s="57"/>
      <c r="AB18" s="57"/>
      <c r="AC18" s="57"/>
      <c r="AD18" s="57"/>
      <c r="AE18" s="57"/>
      <c r="AF18" s="57"/>
      <c r="AG18" s="57"/>
      <c r="AH18" s="57"/>
      <c r="AI18" s="57"/>
      <c r="AJ18" s="57"/>
      <c r="AK18" s="57"/>
    </row>
    <row r="19" spans="1:37" ht="30.75" customHeight="1" x14ac:dyDescent="0.35">
      <c r="A19" s="106" t="s">
        <v>36</v>
      </c>
      <c r="B19" s="70"/>
      <c r="C19" s="59">
        <f t="shared" si="0"/>
        <v>0</v>
      </c>
      <c r="D19" s="59">
        <f t="shared" si="1"/>
        <v>0</v>
      </c>
      <c r="E19" s="60">
        <f t="shared" si="2"/>
        <v>0</v>
      </c>
      <c r="F19" s="61">
        <f t="shared" si="3"/>
        <v>0</v>
      </c>
      <c r="G19" s="62">
        <f t="shared" si="4"/>
        <v>20.639800000000001</v>
      </c>
      <c r="H19" s="60">
        <f t="shared" si="5"/>
        <v>0</v>
      </c>
      <c r="I19" s="63">
        <f t="shared" si="6"/>
        <v>0</v>
      </c>
      <c r="J19" s="68"/>
      <c r="K19" s="69"/>
      <c r="L19" s="65">
        <f t="shared" si="7"/>
        <v>0</v>
      </c>
      <c r="M19" s="63">
        <f t="shared" si="8"/>
        <v>0</v>
      </c>
      <c r="N19" s="64">
        <f t="shared" si="9"/>
        <v>0</v>
      </c>
      <c r="O19" s="66">
        <f t="shared" si="10"/>
        <v>0</v>
      </c>
      <c r="P19" s="110">
        <f t="shared" si="11"/>
        <v>0</v>
      </c>
      <c r="Q19" s="56"/>
      <c r="R19" s="57"/>
      <c r="S19" s="57"/>
      <c r="T19" s="57"/>
      <c r="U19" s="57"/>
      <c r="V19" s="57"/>
      <c r="W19" s="57"/>
      <c r="X19" s="57"/>
      <c r="Y19" s="57"/>
      <c r="Z19" s="57"/>
      <c r="AA19" s="57"/>
      <c r="AB19" s="57"/>
      <c r="AC19" s="57"/>
      <c r="AD19" s="57"/>
      <c r="AE19" s="57"/>
      <c r="AF19" s="57"/>
      <c r="AG19" s="57"/>
      <c r="AH19" s="57"/>
      <c r="AI19" s="57"/>
      <c r="AJ19" s="57"/>
      <c r="AK19" s="57"/>
    </row>
    <row r="20" spans="1:37" ht="30.75" customHeight="1" x14ac:dyDescent="0.35">
      <c r="A20" s="106" t="s">
        <v>37</v>
      </c>
      <c r="B20" s="67"/>
      <c r="C20" s="59">
        <f t="shared" si="0"/>
        <v>0</v>
      </c>
      <c r="D20" s="59">
        <f t="shared" si="1"/>
        <v>0</v>
      </c>
      <c r="E20" s="60">
        <f t="shared" si="2"/>
        <v>0</v>
      </c>
      <c r="F20" s="61">
        <f t="shared" si="3"/>
        <v>0</v>
      </c>
      <c r="G20" s="62">
        <f t="shared" si="4"/>
        <v>20.639800000000001</v>
      </c>
      <c r="H20" s="60">
        <f t="shared" si="5"/>
        <v>0</v>
      </c>
      <c r="I20" s="63">
        <f t="shared" si="6"/>
        <v>0</v>
      </c>
      <c r="J20" s="68"/>
      <c r="K20" s="69"/>
      <c r="L20" s="65">
        <f t="shared" si="7"/>
        <v>0</v>
      </c>
      <c r="M20" s="63">
        <f t="shared" si="8"/>
        <v>0</v>
      </c>
      <c r="N20" s="64">
        <f t="shared" si="9"/>
        <v>0</v>
      </c>
      <c r="O20" s="66">
        <f t="shared" si="10"/>
        <v>0</v>
      </c>
      <c r="P20" s="110">
        <f t="shared" si="11"/>
        <v>0</v>
      </c>
      <c r="Q20" s="56"/>
      <c r="R20" s="57"/>
      <c r="S20" s="57"/>
      <c r="T20" s="57"/>
      <c r="U20" s="57"/>
      <c r="V20" s="57"/>
      <c r="W20" s="57"/>
      <c r="X20" s="57"/>
      <c r="Y20" s="57"/>
      <c r="Z20" s="57"/>
      <c r="AA20" s="57"/>
      <c r="AB20" s="57"/>
      <c r="AC20" s="57"/>
      <c r="AD20" s="57"/>
      <c r="AE20" s="57"/>
      <c r="AF20" s="57"/>
      <c r="AG20" s="57"/>
      <c r="AH20" s="57"/>
      <c r="AI20" s="57"/>
      <c r="AJ20" s="57"/>
      <c r="AK20" s="57"/>
    </row>
    <row r="21" spans="1:37" ht="29.25" customHeight="1" x14ac:dyDescent="0.35">
      <c r="A21" s="106"/>
      <c r="B21" s="67"/>
      <c r="C21" s="59">
        <f t="shared" si="0"/>
        <v>0</v>
      </c>
      <c r="D21" s="59">
        <f t="shared" si="1"/>
        <v>0</v>
      </c>
      <c r="E21" s="60">
        <f t="shared" si="2"/>
        <v>0</v>
      </c>
      <c r="F21" s="61">
        <f t="shared" si="3"/>
        <v>0</v>
      </c>
      <c r="G21" s="62">
        <f t="shared" si="4"/>
        <v>20.639800000000001</v>
      </c>
      <c r="H21" s="60">
        <f t="shared" si="5"/>
        <v>0</v>
      </c>
      <c r="I21" s="63">
        <f t="shared" si="6"/>
        <v>0</v>
      </c>
      <c r="J21" s="68"/>
      <c r="K21" s="69"/>
      <c r="L21" s="65">
        <f t="shared" si="7"/>
        <v>0</v>
      </c>
      <c r="M21" s="63">
        <f t="shared" si="8"/>
        <v>0</v>
      </c>
      <c r="N21" s="64">
        <f t="shared" si="9"/>
        <v>0</v>
      </c>
      <c r="O21" s="66">
        <f t="shared" si="10"/>
        <v>0</v>
      </c>
      <c r="P21" s="110">
        <f t="shared" si="11"/>
        <v>0</v>
      </c>
      <c r="Q21" s="56"/>
      <c r="R21" s="57"/>
      <c r="S21" s="57"/>
      <c r="T21" s="57"/>
      <c r="U21" s="57"/>
      <c r="V21" s="57"/>
      <c r="W21" s="57"/>
      <c r="X21" s="57"/>
      <c r="Y21" s="57"/>
      <c r="Z21" s="57"/>
      <c r="AA21" s="57"/>
      <c r="AB21" s="57"/>
      <c r="AC21" s="57"/>
      <c r="AD21" s="57"/>
      <c r="AE21" s="57"/>
      <c r="AF21" s="57"/>
      <c r="AG21" s="57"/>
      <c r="AH21" s="57"/>
      <c r="AI21" s="57"/>
      <c r="AJ21" s="57"/>
      <c r="AK21" s="57"/>
    </row>
    <row r="22" spans="1:37" ht="31.5" customHeight="1" x14ac:dyDescent="0.35">
      <c r="A22" s="107"/>
      <c r="B22" s="67"/>
      <c r="C22" s="59">
        <f t="shared" si="0"/>
        <v>0</v>
      </c>
      <c r="D22" s="59">
        <f t="shared" si="1"/>
        <v>0</v>
      </c>
      <c r="E22" s="60">
        <f t="shared" si="2"/>
        <v>0</v>
      </c>
      <c r="F22" s="61">
        <f t="shared" si="3"/>
        <v>0</v>
      </c>
      <c r="G22" s="62">
        <f t="shared" si="4"/>
        <v>20.639800000000001</v>
      </c>
      <c r="H22" s="60">
        <f t="shared" si="5"/>
        <v>0</v>
      </c>
      <c r="I22" s="63">
        <f t="shared" si="6"/>
        <v>0</v>
      </c>
      <c r="J22" s="68"/>
      <c r="K22" s="69"/>
      <c r="L22" s="65">
        <f t="shared" si="7"/>
        <v>0</v>
      </c>
      <c r="M22" s="63">
        <f t="shared" si="8"/>
        <v>0</v>
      </c>
      <c r="N22" s="64">
        <f t="shared" si="9"/>
        <v>0</v>
      </c>
      <c r="O22" s="66">
        <f t="shared" si="10"/>
        <v>0</v>
      </c>
      <c r="P22" s="110">
        <f t="shared" si="11"/>
        <v>0</v>
      </c>
      <c r="Q22" s="56"/>
      <c r="R22" s="57"/>
      <c r="S22" s="57"/>
      <c r="T22" s="57"/>
      <c r="U22" s="57"/>
      <c r="V22" s="57"/>
      <c r="W22" s="57"/>
      <c r="X22" s="57"/>
      <c r="Y22" s="57"/>
      <c r="Z22" s="57"/>
      <c r="AA22" s="57"/>
      <c r="AB22" s="57"/>
      <c r="AC22" s="57"/>
      <c r="AD22" s="57"/>
      <c r="AE22" s="57"/>
      <c r="AF22" s="57"/>
      <c r="AG22" s="57"/>
      <c r="AH22" s="57"/>
      <c r="AI22" s="57"/>
      <c r="AJ22" s="57"/>
      <c r="AK22" s="57"/>
    </row>
    <row r="23" spans="1:37" ht="30.75" customHeight="1" x14ac:dyDescent="0.35">
      <c r="A23" s="107"/>
      <c r="B23" s="67"/>
      <c r="C23" s="59">
        <f t="shared" si="0"/>
        <v>0</v>
      </c>
      <c r="D23" s="59">
        <f t="shared" si="1"/>
        <v>0</v>
      </c>
      <c r="E23" s="60">
        <f t="shared" si="2"/>
        <v>0</v>
      </c>
      <c r="F23" s="61">
        <f t="shared" si="3"/>
        <v>0</v>
      </c>
      <c r="G23" s="62">
        <f t="shared" si="4"/>
        <v>20.639800000000001</v>
      </c>
      <c r="H23" s="60">
        <f t="shared" si="5"/>
        <v>0</v>
      </c>
      <c r="I23" s="63">
        <f t="shared" si="6"/>
        <v>0</v>
      </c>
      <c r="J23" s="68"/>
      <c r="K23" s="69"/>
      <c r="L23" s="65">
        <f t="shared" si="7"/>
        <v>0</v>
      </c>
      <c r="M23" s="63">
        <f t="shared" si="8"/>
        <v>0</v>
      </c>
      <c r="N23" s="64">
        <f t="shared" si="9"/>
        <v>0</v>
      </c>
      <c r="O23" s="66">
        <f t="shared" si="10"/>
        <v>0</v>
      </c>
      <c r="P23" s="110">
        <f t="shared" si="11"/>
        <v>0</v>
      </c>
      <c r="Q23" s="56"/>
      <c r="R23" s="57"/>
      <c r="S23" s="57"/>
      <c r="T23" s="57"/>
      <c r="U23" s="57"/>
      <c r="V23" s="57"/>
      <c r="W23" s="57"/>
      <c r="X23" s="57"/>
      <c r="Y23" s="57"/>
      <c r="Z23" s="57"/>
      <c r="AA23" s="57"/>
      <c r="AB23" s="57"/>
      <c r="AC23" s="57"/>
      <c r="AD23" s="57"/>
      <c r="AE23" s="57"/>
      <c r="AF23" s="57"/>
      <c r="AG23" s="57"/>
      <c r="AH23" s="57"/>
      <c r="AI23" s="57"/>
      <c r="AJ23" s="57"/>
      <c r="AK23" s="57"/>
    </row>
    <row r="24" spans="1:37" ht="30.75" customHeight="1" x14ac:dyDescent="0.35">
      <c r="A24" s="107"/>
      <c r="B24" s="67"/>
      <c r="C24" s="59">
        <f t="shared" si="0"/>
        <v>0</v>
      </c>
      <c r="D24" s="59">
        <f t="shared" si="1"/>
        <v>0</v>
      </c>
      <c r="E24" s="60">
        <f>B24*F6*F7</f>
        <v>0</v>
      </c>
      <c r="F24" s="61">
        <f t="shared" si="3"/>
        <v>0</v>
      </c>
      <c r="G24" s="62">
        <f t="shared" si="4"/>
        <v>20.639800000000001</v>
      </c>
      <c r="H24" s="60">
        <f t="shared" si="5"/>
        <v>0</v>
      </c>
      <c r="I24" s="63">
        <f t="shared" si="6"/>
        <v>0</v>
      </c>
      <c r="J24" s="68"/>
      <c r="K24" s="69"/>
      <c r="L24" s="65">
        <f t="shared" si="7"/>
        <v>0</v>
      </c>
      <c r="M24" s="63">
        <f t="shared" si="8"/>
        <v>0</v>
      </c>
      <c r="N24" s="64">
        <f t="shared" si="9"/>
        <v>0</v>
      </c>
      <c r="O24" s="66">
        <f t="shared" si="10"/>
        <v>0</v>
      </c>
      <c r="P24" s="110">
        <f t="shared" si="11"/>
        <v>0</v>
      </c>
      <c r="Q24" s="56"/>
      <c r="R24" s="57"/>
      <c r="S24" s="57"/>
      <c r="T24" s="57"/>
      <c r="U24" s="57"/>
      <c r="V24" s="57"/>
      <c r="W24" s="57"/>
      <c r="X24" s="57"/>
      <c r="Y24" s="57"/>
      <c r="Z24" s="57"/>
      <c r="AA24" s="57"/>
      <c r="AB24" s="57"/>
      <c r="AC24" s="57"/>
      <c r="AD24" s="57"/>
      <c r="AE24" s="57"/>
      <c r="AF24" s="57"/>
      <c r="AG24" s="57"/>
      <c r="AH24" s="57"/>
      <c r="AI24" s="57"/>
      <c r="AJ24" s="57"/>
      <c r="AK24" s="57"/>
    </row>
    <row r="25" spans="1:37" ht="30.75" customHeight="1" thickBot="1" x14ac:dyDescent="0.4">
      <c r="A25" s="108"/>
      <c r="B25" s="71"/>
      <c r="C25" s="59">
        <f t="shared" si="0"/>
        <v>0</v>
      </c>
      <c r="D25" s="59">
        <f t="shared" si="1"/>
        <v>0</v>
      </c>
      <c r="E25" s="72">
        <f>B25*F6*F7</f>
        <v>0</v>
      </c>
      <c r="F25" s="61">
        <f t="shared" si="3"/>
        <v>0</v>
      </c>
      <c r="G25" s="62">
        <f t="shared" si="4"/>
        <v>20.639800000000001</v>
      </c>
      <c r="H25" s="60">
        <f t="shared" si="5"/>
        <v>0</v>
      </c>
      <c r="I25" s="63">
        <f t="shared" si="6"/>
        <v>0</v>
      </c>
      <c r="J25" s="73"/>
      <c r="K25" s="74"/>
      <c r="L25" s="65">
        <f t="shared" si="7"/>
        <v>0</v>
      </c>
      <c r="M25" s="63">
        <f t="shared" si="8"/>
        <v>0</v>
      </c>
      <c r="N25" s="64">
        <f t="shared" si="9"/>
        <v>0</v>
      </c>
      <c r="O25" s="66">
        <f t="shared" si="10"/>
        <v>0</v>
      </c>
      <c r="P25" s="111">
        <f t="shared" si="11"/>
        <v>0</v>
      </c>
      <c r="Q25" s="56"/>
      <c r="R25" s="57"/>
      <c r="S25" s="57"/>
      <c r="T25" s="57"/>
      <c r="U25" s="57"/>
      <c r="V25" s="57"/>
      <c r="W25" s="57"/>
      <c r="X25" s="57"/>
      <c r="Y25" s="57"/>
      <c r="Z25" s="57"/>
      <c r="AA25" s="57"/>
      <c r="AB25" s="57"/>
      <c r="AC25" s="57"/>
      <c r="AD25" s="57"/>
      <c r="AE25" s="57"/>
      <c r="AF25" s="57"/>
      <c r="AG25" s="57"/>
      <c r="AH25" s="57"/>
      <c r="AI25" s="57"/>
      <c r="AJ25" s="57"/>
      <c r="AK25" s="57"/>
    </row>
    <row r="26" spans="1:37" ht="30.75" customHeight="1" x14ac:dyDescent="0.35">
      <c r="A26" s="113" t="s">
        <v>38</v>
      </c>
      <c r="B26" s="114">
        <f>SUM(B17:B25)</f>
        <v>0</v>
      </c>
      <c r="C26" s="115"/>
      <c r="D26" s="115"/>
      <c r="E26" s="114">
        <f>SUM(E17:E25)</f>
        <v>0</v>
      </c>
      <c r="F26" s="116"/>
      <c r="G26" s="117"/>
      <c r="H26" s="117"/>
      <c r="I26" s="117"/>
      <c r="J26" s="117"/>
      <c r="K26" s="118"/>
      <c r="L26" s="119"/>
      <c r="M26" s="118"/>
      <c r="N26" s="120">
        <f t="shared" ref="N26:P26" si="12">SUM(N17:N25)</f>
        <v>0</v>
      </c>
      <c r="O26" s="120">
        <f t="shared" si="12"/>
        <v>0</v>
      </c>
      <c r="P26" s="121">
        <f t="shared" si="12"/>
        <v>0</v>
      </c>
      <c r="Q26" s="10"/>
      <c r="R26" s="5"/>
      <c r="S26" s="5"/>
      <c r="T26" s="5"/>
      <c r="U26" s="5"/>
      <c r="V26" s="5"/>
      <c r="W26" s="5"/>
      <c r="X26" s="5"/>
      <c r="Y26" s="5"/>
      <c r="Z26" s="5"/>
      <c r="AA26" s="5"/>
      <c r="AB26" s="5"/>
      <c r="AC26" s="5"/>
      <c r="AD26" s="5"/>
      <c r="AE26" s="5"/>
      <c r="AF26" s="5"/>
      <c r="AG26" s="5"/>
      <c r="AH26" s="5"/>
      <c r="AI26" s="5"/>
      <c r="AJ26" s="5"/>
      <c r="AK26" s="5"/>
    </row>
    <row r="27" spans="1:37" ht="15" customHeight="1" x14ac:dyDescent="0.35">
      <c r="A27" s="11"/>
      <c r="B27" s="75"/>
      <c r="C27" s="75"/>
      <c r="D27" s="75"/>
      <c r="E27" s="76"/>
      <c r="F27" s="77"/>
      <c r="G27" s="75"/>
      <c r="H27" s="75"/>
      <c r="I27" s="75"/>
      <c r="J27" s="75"/>
      <c r="K27" s="78"/>
      <c r="L27" s="78"/>
      <c r="M27" s="78"/>
      <c r="N27" s="78"/>
      <c r="O27" s="79"/>
      <c r="P27" s="10"/>
      <c r="Q27" s="10"/>
      <c r="R27" s="5"/>
      <c r="S27" s="5"/>
      <c r="T27" s="5"/>
      <c r="U27" s="5"/>
      <c r="V27" s="5"/>
      <c r="W27" s="5"/>
      <c r="X27" s="5"/>
      <c r="Y27" s="5"/>
      <c r="Z27" s="5"/>
      <c r="AA27" s="5"/>
      <c r="AB27" s="5"/>
      <c r="AC27" s="5"/>
      <c r="AD27" s="5"/>
      <c r="AE27" s="5"/>
      <c r="AF27" s="5"/>
      <c r="AG27" s="5"/>
      <c r="AH27" s="5"/>
      <c r="AI27" s="5"/>
      <c r="AJ27" s="5"/>
      <c r="AK27" s="5"/>
    </row>
    <row r="28" spans="1:37" ht="17.25" customHeight="1" x14ac:dyDescent="0.35">
      <c r="A28" s="10"/>
      <c r="B28" s="10"/>
      <c r="C28" s="10"/>
      <c r="D28" s="10"/>
      <c r="E28" s="10"/>
      <c r="F28" s="10"/>
      <c r="G28" s="10"/>
      <c r="H28" s="10"/>
      <c r="I28" s="10"/>
      <c r="J28" s="10"/>
      <c r="K28" s="10"/>
      <c r="L28" s="10"/>
      <c r="M28" s="10"/>
      <c r="N28" s="10"/>
      <c r="O28" s="10"/>
      <c r="P28" s="10"/>
      <c r="Q28" s="10"/>
      <c r="R28" s="5"/>
      <c r="S28" s="5"/>
      <c r="T28" s="5"/>
      <c r="U28" s="5"/>
      <c r="V28" s="5"/>
      <c r="W28" s="5"/>
      <c r="X28" s="5"/>
      <c r="Y28" s="5"/>
      <c r="Z28" s="5"/>
      <c r="AA28" s="5"/>
      <c r="AB28" s="5"/>
      <c r="AC28" s="5"/>
      <c r="AD28" s="5"/>
      <c r="AE28" s="5"/>
      <c r="AF28" s="5"/>
      <c r="AG28" s="5"/>
      <c r="AH28" s="5"/>
      <c r="AI28" s="5"/>
      <c r="AJ28" s="5"/>
      <c r="AK28" s="5"/>
    </row>
    <row r="29" spans="1:37" ht="15" customHeight="1" x14ac:dyDescent="0.35">
      <c r="A29" s="80"/>
      <c r="B29" s="13"/>
      <c r="C29" s="13"/>
      <c r="D29" s="13"/>
      <c r="E29" s="13"/>
      <c r="F29" s="13"/>
      <c r="G29" s="13"/>
      <c r="H29" s="13"/>
      <c r="I29" s="13"/>
      <c r="J29" s="13"/>
      <c r="K29" s="13"/>
      <c r="L29" s="13"/>
      <c r="M29" s="13"/>
      <c r="N29" s="13"/>
      <c r="O29" s="13"/>
      <c r="P29" s="10"/>
      <c r="Q29" s="10"/>
      <c r="R29" s="5"/>
      <c r="S29" s="5"/>
      <c r="T29" s="5"/>
      <c r="U29" s="5"/>
      <c r="V29" s="5"/>
      <c r="W29" s="5"/>
      <c r="X29" s="5"/>
      <c r="Y29" s="5"/>
      <c r="Z29" s="5"/>
      <c r="AA29" s="5"/>
      <c r="AB29" s="5"/>
      <c r="AC29" s="5"/>
      <c r="AD29" s="5"/>
      <c r="AE29" s="5"/>
      <c r="AF29" s="5"/>
      <c r="AG29" s="5"/>
      <c r="AH29" s="5"/>
      <c r="AI29" s="5"/>
      <c r="AJ29" s="5"/>
      <c r="AK29" s="5"/>
    </row>
    <row r="30" spans="1:37" ht="15" customHeight="1" x14ac:dyDescent="0.35">
      <c r="A30" s="81"/>
      <c r="B30" s="82"/>
      <c r="C30" s="82"/>
      <c r="D30" s="82"/>
      <c r="E30" s="10"/>
      <c r="F30" s="10"/>
      <c r="G30" s="10"/>
      <c r="H30" s="10"/>
      <c r="I30" s="10"/>
      <c r="J30" s="10"/>
      <c r="K30" s="10"/>
      <c r="L30" s="10"/>
      <c r="M30" s="10"/>
      <c r="N30" s="10"/>
      <c r="O30" s="10"/>
      <c r="P30" s="10"/>
      <c r="Q30" s="10"/>
      <c r="R30" s="5"/>
      <c r="S30" s="5"/>
      <c r="T30" s="5"/>
      <c r="U30" s="5"/>
      <c r="V30" s="5"/>
      <c r="W30" s="5"/>
      <c r="X30" s="5"/>
      <c r="Y30" s="5"/>
      <c r="Z30" s="5"/>
      <c r="AA30" s="5"/>
      <c r="AB30" s="5"/>
      <c r="AC30" s="5"/>
      <c r="AD30" s="5"/>
      <c r="AE30" s="5"/>
      <c r="AF30" s="5"/>
      <c r="AG30" s="5"/>
      <c r="AH30" s="5"/>
      <c r="AI30" s="5"/>
      <c r="AJ30" s="5"/>
      <c r="AK30" s="5"/>
    </row>
    <row r="31" spans="1:37" ht="15" customHeight="1" x14ac:dyDescent="0.35">
      <c r="A31" s="81"/>
      <c r="B31" s="82"/>
      <c r="C31" s="82"/>
      <c r="D31" s="82"/>
      <c r="E31" s="10"/>
      <c r="F31" s="10"/>
      <c r="G31" s="10"/>
      <c r="H31" s="10"/>
      <c r="I31" s="10"/>
      <c r="J31" s="10"/>
      <c r="K31" s="10"/>
      <c r="L31" s="10"/>
      <c r="M31" s="10"/>
      <c r="N31" s="10"/>
      <c r="O31" s="10"/>
      <c r="P31" s="10"/>
      <c r="Q31" s="10"/>
      <c r="R31" s="5"/>
      <c r="S31" s="5"/>
      <c r="T31" s="5"/>
      <c r="U31" s="5"/>
      <c r="V31" s="5"/>
      <c r="W31" s="5"/>
      <c r="X31" s="5"/>
      <c r="Y31" s="5"/>
      <c r="Z31" s="5"/>
      <c r="AA31" s="5"/>
      <c r="AB31" s="5"/>
      <c r="AC31" s="5"/>
      <c r="AD31" s="5"/>
      <c r="AE31" s="5"/>
      <c r="AF31" s="5"/>
      <c r="AG31" s="5"/>
      <c r="AH31" s="5"/>
      <c r="AI31" s="5"/>
      <c r="AJ31" s="5"/>
      <c r="AK31" s="5"/>
    </row>
    <row r="32" spans="1:37" ht="15.75" customHeight="1" x14ac:dyDescent="0.35">
      <c r="A32" s="10"/>
      <c r="B32" s="10"/>
      <c r="C32" s="10"/>
      <c r="D32" s="10"/>
      <c r="E32" s="10"/>
      <c r="F32" s="10"/>
      <c r="G32" s="10"/>
      <c r="H32" s="10"/>
      <c r="I32" s="10"/>
      <c r="J32" s="10"/>
      <c r="K32" s="10"/>
      <c r="L32" s="10"/>
      <c r="M32" s="10"/>
      <c r="N32" s="10"/>
      <c r="O32" s="10"/>
      <c r="P32" s="10"/>
      <c r="Q32" s="10"/>
      <c r="R32" s="5"/>
      <c r="S32" s="5"/>
      <c r="T32" s="5"/>
      <c r="U32" s="5"/>
      <c r="V32" s="5"/>
      <c r="W32" s="5"/>
      <c r="X32" s="5"/>
      <c r="Y32" s="5"/>
      <c r="Z32" s="5"/>
      <c r="AA32" s="5"/>
      <c r="AB32" s="5"/>
      <c r="AC32" s="5"/>
      <c r="AD32" s="5"/>
      <c r="AE32" s="5"/>
      <c r="AF32" s="5"/>
      <c r="AG32" s="5"/>
      <c r="AH32" s="5"/>
      <c r="AI32" s="5"/>
      <c r="AJ32" s="5"/>
      <c r="AK32" s="5"/>
    </row>
    <row r="33" spans="1:37" ht="15.75" customHeight="1" x14ac:dyDescent="0.35">
      <c r="A33" s="10"/>
      <c r="B33" s="10"/>
      <c r="C33" s="10"/>
      <c r="D33" s="10"/>
      <c r="E33" s="10"/>
      <c r="F33" s="10"/>
      <c r="G33" s="10"/>
      <c r="H33" s="10"/>
      <c r="I33" s="10"/>
      <c r="J33" s="10"/>
      <c r="K33" s="10"/>
      <c r="L33" s="10"/>
      <c r="M33" s="10"/>
      <c r="N33" s="10"/>
      <c r="O33" s="10"/>
      <c r="P33" s="10"/>
      <c r="Q33" s="10"/>
      <c r="R33" s="5"/>
      <c r="S33" s="5"/>
      <c r="T33" s="5"/>
      <c r="U33" s="5"/>
      <c r="V33" s="5"/>
      <c r="W33" s="5"/>
      <c r="X33" s="5"/>
      <c r="Y33" s="5"/>
      <c r="Z33" s="5"/>
      <c r="AA33" s="5"/>
      <c r="AB33" s="5"/>
      <c r="AC33" s="5"/>
      <c r="AD33" s="5"/>
      <c r="AE33" s="5"/>
      <c r="AF33" s="5"/>
      <c r="AG33" s="5"/>
      <c r="AH33" s="5"/>
      <c r="AI33" s="5"/>
      <c r="AJ33" s="5"/>
      <c r="AK33" s="5"/>
    </row>
    <row r="34" spans="1:37" ht="15.75" customHeight="1" x14ac:dyDescent="0.3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7" ht="15.75" customHeight="1" x14ac:dyDescent="0.3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ht="15.75" customHeight="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ht="15.75" customHeight="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ht="15.75" customHeight="1"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ht="15.75" customHeight="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ht="15.75" customHeight="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ht="15.75" customHeight="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spans="1:37" ht="15.75" customHeight="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ht="15.75" customHeight="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1:37" ht="15.75" customHeight="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1:37" ht="15.75" customHeight="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ht="15.75" customHeight="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ht="15.75" customHeight="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7" ht="15.75" customHeight="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ht="15.75" customHeight="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spans="1:37" ht="15.75" customHeigh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spans="1:37" ht="15.7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1:37" ht="15.7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ht="15.7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ht="15.7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37" ht="15.7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ht="15.7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7" ht="15.7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ht="15.7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ht="15.7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1:37" ht="15.7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row>
    <row r="61" spans="1:37" ht="15.7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row>
    <row r="62" spans="1:37" ht="15.7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ht="15.7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ht="15.7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ht="15.7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ht="15.7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ht="15.7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ht="15.7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ht="15.7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ht="15.7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ht="15.7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ht="15.7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ht="15.7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ht="15.7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ht="15.7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ht="15.7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ht="15.7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ht="15.7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ht="15.7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ht="15.7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ht="15.7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ht="15.7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ht="15.7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ht="15.7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ht="15.7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ht="15.7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5.7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ht="15.7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ht="15.7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ht="15.7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1:37" ht="15.7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ht="15.7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ht="15.7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1:37" ht="15.7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ht="15.7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ht="15.7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ht="15.7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ht="15.7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ht="15.7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ht="15.7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ht="15.7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ht="15.7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ht="15.7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ht="15.7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ht="15.7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ht="15.7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ht="15.7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ht="15.7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ht="15.7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ht="15.7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ht="15.7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ht="15.7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ht="15.7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ht="15.7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ht="15.7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ht="15.7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ht="15.7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ht="15.7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ht="15.7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ht="15.7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ht="15.7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ht="15.7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ht="15.7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ht="15.7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ht="15.7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ht="15.7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ht="15.7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ht="15.7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ht="15.7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ht="15.7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ht="15.7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ht="15.7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ht="15.7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ht="15.7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ht="15.7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ht="15.7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ht="15.7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ht="15.7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ht="15.7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ht="15.7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ht="15.7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ht="15.7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ht="15.7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ht="15.7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ht="15.7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ht="15.7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ht="15.7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ht="15.7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ht="15.7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ht="15.7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ht="15.7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ht="15.7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ht="15.7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ht="15.7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ht="15.7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ht="15.7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ht="15.7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ht="15.7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ht="15.7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ht="15.7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ht="15.7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ht="15.7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ht="15.7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ht="15.7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ht="15.7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ht="15.7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ht="15.7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ht="15.7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ht="15.7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ht="15.7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ht="15.7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ht="15.7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ht="15.7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ht="15.7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ht="15.7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ht="15.7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ht="15.7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ht="15.7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ht="15.7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ht="15.7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ht="15.7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ht="15.7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ht="15.7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ht="15.7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ht="15.7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ht="15.7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ht="15.7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ht="15.7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ht="15.7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ht="15.7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ht="15.7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ht="15.7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ht="15.7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ht="15.7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ht="15.7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ht="15.7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ht="15.7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ht="15.7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ht="15.7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ht="15.7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ht="15.7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ht="15.7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ht="15.7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ht="15.7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ht="15.7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ht="15.7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ht="15.7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ht="15.7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ht="15.7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ht="15.7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ht="15.7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ht="15.7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ht="15.7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ht="15.7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ht="15.7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ht="15.7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ht="15.7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ht="15.7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ht="15.7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ht="15.7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ht="15.7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ht="15.7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37" ht="15.7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37" ht="15.7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37" ht="15.7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37" ht="15.7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37" ht="15.7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37" ht="15.7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37" ht="15.7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37" ht="15.7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37" ht="15.7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37" ht="15.7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37" ht="15.7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37" ht="15.7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37" ht="15.7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37" ht="15.7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37" ht="15.7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37" ht="15.7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37" ht="15.7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37" ht="15.7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37" ht="15.7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37" ht="15.7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37" ht="15.7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37" ht="15.7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37" ht="15.7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37" ht="15.7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37" ht="15.7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37" ht="15.7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37" ht="15.7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37" ht="15.7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row>
    <row r="251" spans="1:37" ht="15.7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row>
    <row r="252" spans="1:37" ht="15.7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row>
    <row r="253" spans="1:37" ht="15.7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row>
    <row r="254" spans="1:37" ht="15.7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row>
    <row r="255" spans="1:37" ht="15.7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row>
    <row r="256" spans="1:37" ht="15.7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row>
    <row r="257" spans="1:37" ht="15.7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row>
    <row r="258" spans="1:37" ht="15.7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row>
    <row r="259" spans="1:37" ht="15.7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row>
    <row r="260" spans="1:37" ht="15.7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row>
    <row r="261" spans="1:37" ht="15.7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row>
    <row r="262" spans="1:37" ht="15.7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row>
    <row r="263" spans="1:37" ht="15.7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row>
    <row r="264" spans="1:37" ht="15.7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row>
    <row r="265" spans="1:37" ht="15.7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row>
    <row r="266" spans="1:37" ht="15.7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row>
    <row r="267" spans="1:37" ht="15.7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row>
    <row r="268" spans="1:37" ht="15.7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row>
    <row r="269" spans="1:37" ht="15.7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row>
    <row r="270" spans="1:37" ht="15.7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row>
    <row r="271" spans="1:37" ht="15.7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row>
    <row r="272" spans="1:37" ht="15.7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row>
    <row r="273" spans="1:37" ht="15.7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row>
    <row r="274" spans="1:37" ht="15.7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row>
    <row r="275" spans="1:37" ht="15.7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row>
    <row r="276" spans="1:37" ht="15.7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row>
    <row r="277" spans="1:37" ht="15.7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row>
    <row r="278" spans="1:37" ht="15.7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row>
    <row r="279" spans="1:37" ht="15.7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row>
    <row r="280" spans="1:37" ht="15.7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row>
    <row r="281" spans="1:37" ht="15.7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row>
    <row r="282" spans="1:37" ht="15.7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row>
    <row r="283" spans="1:37" ht="15.7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row>
    <row r="284" spans="1:37" ht="15.7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row>
    <row r="285" spans="1:37" ht="15.7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row>
    <row r="286" spans="1:37" ht="15.7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row>
    <row r="287" spans="1:37" ht="15.7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row>
    <row r="288" spans="1:37" ht="15.7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row>
    <row r="289" spans="1:37" ht="15.7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row>
    <row r="290" spans="1:37" ht="15.7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row>
    <row r="291" spans="1:37" ht="15.7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row>
    <row r="292" spans="1:37" ht="15.7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row>
    <row r="293" spans="1:37" ht="15.7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row>
    <row r="294" spans="1:37" ht="15.7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5" spans="1:37" ht="15.7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row>
    <row r="296" spans="1:37" ht="15.7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row>
    <row r="297" spans="1:37" ht="15.7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row>
    <row r="298" spans="1:37" ht="15.7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row>
    <row r="299" spans="1:37" ht="15.7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row>
    <row r="300" spans="1:37" ht="15.7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row>
    <row r="301" spans="1:37" ht="15.7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row>
    <row r="302" spans="1:37" ht="15.7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row>
    <row r="303" spans="1:37" ht="15.7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row>
    <row r="304" spans="1:37" ht="15.7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row>
    <row r="305" spans="1:37" ht="15.7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row>
    <row r="306" spans="1:37" ht="15.7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row>
    <row r="307" spans="1:37" ht="15.7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row>
    <row r="308" spans="1:37" ht="15.7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row>
    <row r="309" spans="1:37" ht="15.7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row>
    <row r="310" spans="1:37" ht="15.7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row>
    <row r="311" spans="1:37" ht="15.7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row>
    <row r="312" spans="1:37" ht="15.7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row>
    <row r="313" spans="1:37" ht="15.7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row>
    <row r="314" spans="1:37" ht="15.7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row>
    <row r="315" spans="1:37" ht="15.7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row>
    <row r="316" spans="1:37" ht="15.7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row>
    <row r="317" spans="1:37" ht="15.7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row>
    <row r="318" spans="1:37" ht="15.7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row>
    <row r="319" spans="1:37" ht="15.7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row>
    <row r="320" spans="1:37" ht="15.7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row>
    <row r="321" spans="1:37" ht="15.7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row>
    <row r="322" spans="1:37" ht="15.7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row>
    <row r="323" spans="1:37" ht="15.7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row>
    <row r="324" spans="1:37" ht="15.7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row>
    <row r="325" spans="1:37" ht="15.7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row>
    <row r="326" spans="1:37" ht="15.7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row>
    <row r="327" spans="1:37" ht="15.7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row>
    <row r="328" spans="1:37" ht="15.7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row>
    <row r="329" spans="1:37" ht="15.7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row>
    <row r="330" spans="1:37" ht="15.7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row>
    <row r="331" spans="1:37" ht="15.7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row>
    <row r="332" spans="1:37" ht="15.7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row>
    <row r="333" spans="1:37" ht="15.7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row>
    <row r="334" spans="1:37" ht="15.7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row>
    <row r="335" spans="1:37" ht="15.7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row>
    <row r="336" spans="1:37" ht="15.7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row>
    <row r="337" spans="1:37" ht="15.7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row>
    <row r="338" spans="1:37" ht="15.7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row>
    <row r="339" spans="1:37" ht="15.7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row>
    <row r="340" spans="1:37" ht="15.7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row>
    <row r="341" spans="1:37" ht="15.7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row>
    <row r="342" spans="1:37" ht="15.7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row>
    <row r="343" spans="1:37" ht="15.7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row>
    <row r="344" spans="1:37" ht="15.7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row>
    <row r="345" spans="1:37" ht="15.7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row>
    <row r="346" spans="1:37" ht="15.7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row>
    <row r="347" spans="1:37" ht="15.7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row>
    <row r="348" spans="1:37" ht="15.7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row>
    <row r="349" spans="1:37" ht="15.7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row>
    <row r="350" spans="1:37" ht="15.7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row>
    <row r="351" spans="1:37" ht="15.7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row>
    <row r="352" spans="1:37" ht="15.7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row>
    <row r="353" spans="1:37" ht="15.7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row>
    <row r="354" spans="1:37" ht="15.7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row>
    <row r="355" spans="1:37" ht="15.7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row>
    <row r="356" spans="1:37" ht="15.7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row>
    <row r="357" spans="1:37" ht="15.7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row>
    <row r="358" spans="1:37" ht="15.7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row>
    <row r="359" spans="1:37" ht="15.7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row>
    <row r="360" spans="1:37" ht="15.7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row>
    <row r="361" spans="1:37" ht="15.7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row>
    <row r="362" spans="1:37" ht="15.7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row>
    <row r="363" spans="1:37" ht="15.7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row>
    <row r="364" spans="1:37" ht="15.7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row>
    <row r="365" spans="1:37" ht="15.7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row>
    <row r="366" spans="1:37" ht="15.7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row>
    <row r="367" spans="1:37" ht="15.7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row>
    <row r="368" spans="1:37" ht="15.7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row>
    <row r="369" spans="1:37" ht="15.7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row>
    <row r="370" spans="1:37" ht="15.7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row>
    <row r="371" spans="1:37" ht="15.7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row>
    <row r="372" spans="1:37" ht="15.7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row>
    <row r="373" spans="1:37" ht="15.7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row>
    <row r="374" spans="1:37" ht="15.7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row>
    <row r="375" spans="1:37" ht="15.7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row>
    <row r="376" spans="1:37" ht="15.7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row>
    <row r="377" spans="1:37" ht="15.7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row>
    <row r="378" spans="1:37" ht="15.7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row>
    <row r="379" spans="1:37" ht="15.7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row>
    <row r="380" spans="1:37" ht="15.7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row>
    <row r="381" spans="1:37" ht="15.7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row>
    <row r="382" spans="1:37" ht="15.7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row>
    <row r="383" spans="1:37" ht="15.7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row>
    <row r="384" spans="1:37" ht="15.7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row>
    <row r="385" spans="1:37" ht="15.7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row>
    <row r="386" spans="1:37" ht="15.7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row>
    <row r="387" spans="1:37" ht="15.7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row>
    <row r="388" spans="1:37" ht="15.7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row>
    <row r="389" spans="1:37" ht="15.7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row>
    <row r="390" spans="1:37" ht="15.7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row>
    <row r="391" spans="1:37" ht="15.7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row>
    <row r="392" spans="1:37" ht="15.7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row>
    <row r="393" spans="1:37" ht="15.7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row>
    <row r="394" spans="1:37" ht="15.7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row>
    <row r="395" spans="1:37" ht="15.7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row>
    <row r="396" spans="1:37" ht="15.7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row>
    <row r="397" spans="1:37" ht="15.7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row>
    <row r="398" spans="1:37" ht="15.7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row>
    <row r="399" spans="1:37" ht="15.7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row>
    <row r="400" spans="1:37" ht="15.7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row>
    <row r="401" spans="1:37" ht="15.7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row>
    <row r="402" spans="1:37" ht="15.7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row>
    <row r="403" spans="1:37" ht="15.7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row>
    <row r="404" spans="1:37" ht="15.7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row>
    <row r="405" spans="1:37" ht="15.7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row>
    <row r="406" spans="1:37" ht="15.7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row>
    <row r="407" spans="1:37" ht="15.7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row>
    <row r="408" spans="1:37" ht="15.7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row>
    <row r="409" spans="1:37" ht="15.7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row>
    <row r="410" spans="1:37" ht="15.7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row>
    <row r="411" spans="1:37" ht="15.7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row>
    <row r="412" spans="1:37" ht="15.7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row>
    <row r="413" spans="1:37" ht="15.7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row>
    <row r="414" spans="1:37" ht="15.7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row>
    <row r="415" spans="1:37" ht="15.7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row>
    <row r="416" spans="1:37" ht="15.7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row>
    <row r="417" spans="1:37" ht="15.7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row>
    <row r="418" spans="1:37" ht="15.7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row>
    <row r="419" spans="1:37" ht="15.7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row>
    <row r="420" spans="1:37" ht="15.7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row>
    <row r="421" spans="1:37" ht="15.7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row>
    <row r="422" spans="1:37" ht="15.7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row>
    <row r="423" spans="1:37" ht="15.7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row>
    <row r="424" spans="1:37" ht="15.7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row>
    <row r="425" spans="1:37" ht="15.7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row>
    <row r="426" spans="1:37" ht="15.7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row>
    <row r="427" spans="1:37" ht="15.7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row>
    <row r="428" spans="1:37" ht="15.7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row>
    <row r="429" spans="1:37" ht="15.7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row>
    <row r="430" spans="1:37" ht="15.7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row>
    <row r="431" spans="1:37" ht="15.7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row>
    <row r="432" spans="1:37" ht="15.7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row>
    <row r="433" spans="1:37" ht="15.7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row>
    <row r="434" spans="1:37" ht="15.7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row>
    <row r="435" spans="1:37" ht="15.7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row>
    <row r="436" spans="1:37" ht="15.7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row>
    <row r="437" spans="1:37" ht="15.7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row>
    <row r="438" spans="1:37" ht="15.7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row>
    <row r="439" spans="1:37" ht="15.7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row>
    <row r="440" spans="1:37" ht="15.7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row>
    <row r="441" spans="1:37" ht="15.7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row>
    <row r="442" spans="1:37" ht="15.7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row>
    <row r="443" spans="1:37" ht="15.7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row>
    <row r="444" spans="1:37" ht="15.7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row>
    <row r="445" spans="1:37" ht="15.7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row>
    <row r="446" spans="1:37" ht="15.7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row>
    <row r="447" spans="1:37" ht="15.7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row>
    <row r="448" spans="1:37" ht="15.7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row>
    <row r="449" spans="1:37" ht="15.7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row>
    <row r="450" spans="1:37" ht="15.7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row>
    <row r="451" spans="1:37" ht="15.7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row>
    <row r="452" spans="1:37" ht="15.7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row>
    <row r="453" spans="1:37" ht="15.7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row>
    <row r="454" spans="1:37" ht="15.7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row>
    <row r="455" spans="1:37" ht="15.7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row>
    <row r="456" spans="1:37" ht="15.7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row>
    <row r="457" spans="1:37" ht="15.7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row>
    <row r="458" spans="1:37" ht="15.7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row>
    <row r="459" spans="1:37" ht="15.7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row>
    <row r="460" spans="1:37" ht="15.7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row>
    <row r="461" spans="1:37" ht="15.7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row>
    <row r="462" spans="1:37" ht="15.7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row>
    <row r="463" spans="1:37" ht="15.7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row>
    <row r="464" spans="1:37" ht="15.7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row>
    <row r="465" spans="1:37" ht="15.7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row>
    <row r="466" spans="1:37" ht="15.7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row>
    <row r="467" spans="1:37" ht="15.7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row>
    <row r="468" spans="1:37" ht="15.7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row>
    <row r="469" spans="1:37" ht="15.7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row>
    <row r="470" spans="1:37" ht="15.7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row>
    <row r="471" spans="1:37" ht="15.7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row>
    <row r="472" spans="1:37" ht="15.7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row>
    <row r="473" spans="1:37" ht="15.7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row>
    <row r="474" spans="1:37" ht="15.7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row>
    <row r="475" spans="1:37" ht="15.7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row>
    <row r="476" spans="1:37" ht="15.7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row>
    <row r="477" spans="1:37" ht="15.7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row>
    <row r="478" spans="1:37" ht="15.7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row>
    <row r="479" spans="1:37" ht="15.7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row>
    <row r="480" spans="1:37" ht="15.7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row>
    <row r="481" spans="1:37" ht="15.7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row>
    <row r="482" spans="1:37" ht="15.7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row>
    <row r="483" spans="1:37" ht="15.7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row>
    <row r="484" spans="1:37" ht="15.7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row>
    <row r="485" spans="1:37" ht="15.7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row>
    <row r="486" spans="1:37" ht="15.7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row>
    <row r="487" spans="1:37" ht="15.7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row>
    <row r="488" spans="1:37" ht="15.7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row>
    <row r="489" spans="1:37" ht="15.7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row>
    <row r="490" spans="1:37" ht="15.7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row>
    <row r="491" spans="1:37" ht="15.7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row>
    <row r="492" spans="1:37" ht="15.7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row>
    <row r="493" spans="1:37" ht="15.7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row>
    <row r="494" spans="1:37" ht="15.7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row>
    <row r="495" spans="1:37" ht="15.7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row>
    <row r="496" spans="1:37" ht="15.7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row>
    <row r="497" spans="1:37" ht="15.7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row>
    <row r="498" spans="1:37" ht="15.7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row>
    <row r="499" spans="1:37" ht="15.7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row>
    <row r="500" spans="1:37" ht="15.7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row>
    <row r="501" spans="1:37" ht="15.7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row>
    <row r="502" spans="1:37" ht="15.7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row>
    <row r="503" spans="1:37" ht="15.7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row>
    <row r="504" spans="1:37" ht="15.7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row>
    <row r="505" spans="1:37" ht="15.7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row>
    <row r="506" spans="1:37" ht="15.7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row>
    <row r="507" spans="1:37" ht="15.7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row>
    <row r="508" spans="1:37" ht="15.7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row>
    <row r="509" spans="1:37" ht="15.7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row>
    <row r="510" spans="1:37" ht="15.7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row>
    <row r="511" spans="1:37" ht="15.7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row>
    <row r="512" spans="1:37" ht="15.7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row>
    <row r="513" spans="1:37" ht="15.7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row>
    <row r="514" spans="1:37" ht="15.7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row>
    <row r="515" spans="1:37" ht="15.7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row>
    <row r="516" spans="1:37" ht="15.7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row>
    <row r="517" spans="1:37" ht="15.7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row>
    <row r="518" spans="1:37" ht="15.7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row>
    <row r="519" spans="1:37" ht="15.7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row>
    <row r="520" spans="1:37" ht="15.7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row>
    <row r="521" spans="1:37" ht="15.7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row>
    <row r="522" spans="1:37" ht="15.7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row>
    <row r="523" spans="1:37" ht="15.7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row>
    <row r="524" spans="1:37" ht="15.7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row>
    <row r="525" spans="1:37" ht="15.7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row>
    <row r="526" spans="1:37" ht="15.7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row>
    <row r="527" spans="1:37" ht="15.7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row>
    <row r="528" spans="1:37" ht="15.7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row>
    <row r="529" spans="1:37" ht="15.7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row>
    <row r="530" spans="1:37" ht="15.7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row>
    <row r="531" spans="1:37" ht="15.7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row>
    <row r="532" spans="1:37" ht="15.7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row>
    <row r="533" spans="1:37" ht="15.7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row>
    <row r="534" spans="1:37" ht="15.7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row>
    <row r="535" spans="1:37" ht="15.7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row>
    <row r="536" spans="1:37" ht="15.7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row>
    <row r="537" spans="1:37" ht="15.7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row>
    <row r="538" spans="1:37" ht="15.7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row>
    <row r="539" spans="1:37" ht="15.7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row>
    <row r="540" spans="1:37" ht="15.7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row>
    <row r="541" spans="1:37" ht="15.7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row>
    <row r="542" spans="1:37" ht="15.7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row>
    <row r="543" spans="1:37" ht="15.7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row>
    <row r="544" spans="1:37" ht="15.7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row>
    <row r="545" spans="1:37" ht="15.7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row>
    <row r="546" spans="1:37" ht="15.7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row>
    <row r="547" spans="1:37" ht="15.7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row>
    <row r="548" spans="1:37" ht="15.7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row>
    <row r="549" spans="1:37" ht="15.7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row>
    <row r="550" spans="1:37" ht="15.7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row>
    <row r="551" spans="1:37" ht="15.7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row>
    <row r="552" spans="1:37" ht="15.7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row>
    <row r="553" spans="1:37" ht="15.7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row>
    <row r="554" spans="1:37" ht="15.7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row>
    <row r="555" spans="1:37" ht="15.7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row>
    <row r="556" spans="1:37" ht="15.7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row>
    <row r="557" spans="1:37" ht="15.7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row>
    <row r="558" spans="1:37" ht="15.7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row>
    <row r="559" spans="1:37" ht="15.7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row>
    <row r="560" spans="1:37" ht="15.7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row>
    <row r="561" spans="1:37" ht="15.7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row>
    <row r="562" spans="1:37" ht="15.7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row>
    <row r="563" spans="1:37" ht="15.7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row>
    <row r="564" spans="1:37" ht="15.7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row>
    <row r="565" spans="1:37" ht="15.7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row>
    <row r="566" spans="1:37" ht="15.7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row>
    <row r="567" spans="1:37" ht="15.7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row>
    <row r="568" spans="1:37" ht="15.7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row>
    <row r="569" spans="1:37" ht="15.7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row>
    <row r="570" spans="1:37" ht="15.7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row>
    <row r="571" spans="1:37" ht="15.7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row>
    <row r="572" spans="1:37" ht="15.7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row>
    <row r="573" spans="1:37" ht="15.7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row>
    <row r="574" spans="1:37" ht="15.7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row>
    <row r="575" spans="1:37" ht="15.7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row>
    <row r="576" spans="1:37" ht="15.7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row>
    <row r="577" spans="1:37" ht="15.7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row>
    <row r="578" spans="1:37" ht="15.7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row>
    <row r="579" spans="1:37" ht="15.7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row>
    <row r="580" spans="1:37" ht="15.7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row>
    <row r="581" spans="1:37" ht="15.7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row>
    <row r="582" spans="1:37" ht="15.7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row>
    <row r="583" spans="1:37" ht="15.7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row>
    <row r="584" spans="1:37" ht="15.7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row>
    <row r="585" spans="1:37" ht="15.7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row>
    <row r="586" spans="1:37" ht="15.7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row>
    <row r="587" spans="1:37" ht="15.7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row>
    <row r="588" spans="1:37" ht="15.7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row>
    <row r="589" spans="1:37" ht="15.7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row>
    <row r="590" spans="1:37" ht="15.7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row>
    <row r="591" spans="1:37" ht="15.7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row>
    <row r="592" spans="1:37" ht="15.7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row>
    <row r="593" spans="1:37" ht="15.7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row>
    <row r="594" spans="1:37" ht="15.7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row>
    <row r="595" spans="1:37" ht="15.7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row>
    <row r="596" spans="1:37" ht="15.7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row>
    <row r="597" spans="1:37" ht="15.7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row>
    <row r="598" spans="1:37" ht="15.7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row>
    <row r="599" spans="1:37" ht="15.7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row>
    <row r="600" spans="1:37" ht="15.7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row>
    <row r="601" spans="1:37" ht="15.7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row>
    <row r="602" spans="1:37" ht="15.7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row>
    <row r="603" spans="1:37" ht="15.7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row>
    <row r="604" spans="1:37" ht="15.7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row>
    <row r="605" spans="1:37" ht="15.7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row>
    <row r="606" spans="1:37" ht="15.7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row>
    <row r="607" spans="1:37" ht="15.7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row>
    <row r="608" spans="1:37" ht="15.7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row>
    <row r="609" spans="1:37" ht="15.7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row>
    <row r="610" spans="1:37" ht="15.7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row>
    <row r="611" spans="1:37" ht="15.7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row>
    <row r="612" spans="1:37" ht="15.7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row>
    <row r="613" spans="1:37" ht="15.7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row>
    <row r="614" spans="1:37" ht="15.7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row>
    <row r="615" spans="1:37" ht="15.7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row>
    <row r="616" spans="1:37" ht="15.7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row>
    <row r="617" spans="1:37" ht="15.7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row>
    <row r="618" spans="1:37" ht="15.7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row>
    <row r="619" spans="1:37" ht="15.7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row>
    <row r="620" spans="1:37" ht="15.7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row>
    <row r="621" spans="1:37" ht="15.7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row>
    <row r="622" spans="1:37" ht="15.7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row>
    <row r="623" spans="1:37" ht="15.7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row>
    <row r="624" spans="1:37" ht="15.7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row>
    <row r="625" spans="1:37" ht="15.7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row>
    <row r="626" spans="1:37" ht="15.7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row>
    <row r="627" spans="1:37" ht="15.7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row>
    <row r="628" spans="1:37" ht="15.7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row>
    <row r="629" spans="1:37" ht="15.7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row>
    <row r="630" spans="1:37" ht="15.7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row>
    <row r="631" spans="1:37" ht="15.7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row>
    <row r="632" spans="1:37" ht="15.7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row>
    <row r="633" spans="1:37" ht="15.7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row>
    <row r="634" spans="1:37" ht="15.7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row>
    <row r="635" spans="1:37" ht="15.7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row>
    <row r="636" spans="1:37" ht="15.7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row>
    <row r="637" spans="1:37" ht="15.7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row>
    <row r="638" spans="1:37" ht="15.7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row>
    <row r="639" spans="1:37" ht="15.7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row>
    <row r="640" spans="1:37" ht="15.7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row>
    <row r="641" spans="1:37" ht="15.7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row>
    <row r="642" spans="1:37" ht="15.7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row>
    <row r="643" spans="1:37" ht="15.7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row>
    <row r="644" spans="1:37" ht="15.7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row>
    <row r="645" spans="1:37" ht="15.7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row>
    <row r="646" spans="1:37" ht="15.7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row>
    <row r="647" spans="1:37" ht="15.7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row>
    <row r="648" spans="1:37" ht="15.7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row>
    <row r="649" spans="1:37" ht="15.7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row>
    <row r="650" spans="1:37" ht="15.7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row>
    <row r="651" spans="1:37" ht="15.7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row>
    <row r="652" spans="1:37" ht="15.7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row>
    <row r="653" spans="1:37" ht="15.7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row>
    <row r="654" spans="1:37" ht="15.7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row>
    <row r="655" spans="1:37" ht="15.7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row>
    <row r="656" spans="1:37" ht="15.7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row>
    <row r="657" spans="1:37" ht="15.7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row>
    <row r="658" spans="1:37" ht="15.7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row>
    <row r="659" spans="1:37" ht="15.7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row>
    <row r="660" spans="1:37" ht="15.7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row>
    <row r="661" spans="1:37" ht="15.7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row>
    <row r="662" spans="1:37" ht="15.7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row>
    <row r="663" spans="1:37" ht="15.7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row>
    <row r="664" spans="1:37" ht="15.7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row>
    <row r="665" spans="1:37" ht="15.7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row>
    <row r="666" spans="1:37" ht="15.7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row>
    <row r="667" spans="1:37" ht="15.7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row>
    <row r="668" spans="1:37" ht="15.7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row>
    <row r="669" spans="1:37" ht="15.7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row>
    <row r="670" spans="1:37" ht="15.7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row>
    <row r="671" spans="1:37" ht="15.7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row>
    <row r="672" spans="1:37" ht="15.7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row>
    <row r="673" spans="1:37" ht="15.7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row>
    <row r="674" spans="1:37" ht="15.7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row>
    <row r="675" spans="1:37" ht="15.7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row>
    <row r="676" spans="1:37" ht="15.7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row>
    <row r="677" spans="1:37" ht="15.7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row>
    <row r="678" spans="1:37" ht="15.7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row>
    <row r="679" spans="1:37" ht="15.7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row>
    <row r="680" spans="1:37" ht="15.7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row>
    <row r="681" spans="1:37" ht="15.7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row>
    <row r="682" spans="1:37" ht="15.7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row>
    <row r="683" spans="1:37" ht="15.7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row>
    <row r="684" spans="1:37" ht="15.7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row>
    <row r="685" spans="1:37" ht="15.7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row>
    <row r="686" spans="1:37" ht="15.7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row>
    <row r="687" spans="1:37" ht="15.7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row>
    <row r="688" spans="1:37" ht="15.7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row>
    <row r="689" spans="1:37" ht="15.7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row>
    <row r="690" spans="1:37" ht="15.7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row>
    <row r="691" spans="1:37" ht="15.7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row>
    <row r="692" spans="1:37" ht="15.7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row>
    <row r="693" spans="1:37" ht="15.7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row>
    <row r="694" spans="1:37" ht="15.7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row>
    <row r="695" spans="1:37" ht="15.7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row>
    <row r="696" spans="1:37" ht="15.7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row>
    <row r="697" spans="1:37" ht="15.7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row>
    <row r="698" spans="1:37" ht="15.7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row>
    <row r="699" spans="1:37" ht="15.7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row>
    <row r="700" spans="1:37" ht="15.7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row>
    <row r="701" spans="1:37" ht="15.7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row>
    <row r="702" spans="1:37" ht="15.7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row>
    <row r="703" spans="1:37" ht="15.7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row>
    <row r="704" spans="1:37" ht="15.7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row>
    <row r="705" spans="1:37" ht="15.7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row>
    <row r="706" spans="1:37" ht="15.7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row>
    <row r="707" spans="1:37" ht="15.7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row>
    <row r="708" spans="1:37" ht="15.7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row>
    <row r="709" spans="1:37" ht="15.7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row>
    <row r="710" spans="1:37" ht="15.7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row>
    <row r="711" spans="1:37" ht="15.7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row>
    <row r="712" spans="1:37" ht="15.7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row>
    <row r="713" spans="1:37" ht="15.7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row>
    <row r="714" spans="1:37" ht="15.7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row>
    <row r="715" spans="1:37" ht="15.7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row>
    <row r="716" spans="1:37" ht="15.7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row>
    <row r="717" spans="1:37" ht="15.7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row>
    <row r="718" spans="1:37" ht="15.7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row>
    <row r="719" spans="1:37" ht="15.7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row>
    <row r="720" spans="1:37" ht="15.7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row>
    <row r="721" spans="1:37" ht="15.7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row>
    <row r="722" spans="1:37" ht="15.7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row>
    <row r="723" spans="1:37" ht="15.7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row>
    <row r="724" spans="1:37" ht="15.7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row>
    <row r="725" spans="1:37" ht="15.7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row>
    <row r="726" spans="1:37" ht="15.7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row>
    <row r="727" spans="1:37" ht="15.7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row>
    <row r="728" spans="1:37" ht="15.7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row>
    <row r="729" spans="1:37" ht="15.7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row>
    <row r="730" spans="1:37" ht="15.7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row>
    <row r="731" spans="1:37" ht="15.7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row>
    <row r="732" spans="1:37" ht="15.7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row>
    <row r="733" spans="1:37" ht="15.7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row>
    <row r="734" spans="1:37" ht="15.7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row>
    <row r="735" spans="1:37" ht="15.7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row>
    <row r="736" spans="1:37" ht="15.7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row>
    <row r="737" spans="1:37" ht="15.7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row>
    <row r="738" spans="1:37" ht="15.7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row>
    <row r="739" spans="1:37" ht="15.7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row>
    <row r="740" spans="1:37" ht="15.7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row>
    <row r="741" spans="1:37" ht="15.7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row>
    <row r="742" spans="1:37" ht="15.7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row>
    <row r="743" spans="1:37" ht="15.7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row>
    <row r="744" spans="1:37" ht="15.7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row>
    <row r="745" spans="1:37" ht="15.7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row>
    <row r="746" spans="1:37" ht="15.7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row>
    <row r="747" spans="1:37" ht="15.7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row>
    <row r="748" spans="1:37" ht="15.7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row>
    <row r="749" spans="1:37" ht="15.7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row>
    <row r="750" spans="1:37" ht="15.7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row>
    <row r="751" spans="1:37" ht="15.7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row>
    <row r="752" spans="1:37" ht="15.7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row>
    <row r="753" spans="1:37" ht="15.7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row>
    <row r="754" spans="1:37" ht="15.7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row>
    <row r="755" spans="1:37" ht="15.7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row>
    <row r="756" spans="1:37" ht="15.7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row>
    <row r="757" spans="1:37" ht="15.7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row>
    <row r="758" spans="1:37" ht="15.7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row>
    <row r="759" spans="1:37" ht="15.7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row>
    <row r="760" spans="1:37" ht="15.7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row>
    <row r="761" spans="1:37" ht="15.7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row>
    <row r="762" spans="1:37" ht="15.7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row>
    <row r="763" spans="1:37" ht="15.7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row>
    <row r="764" spans="1:37" ht="15.7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row>
    <row r="765" spans="1:37" ht="15.7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row>
    <row r="766" spans="1:37" ht="15.7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row>
    <row r="767" spans="1:37" ht="15.7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row>
    <row r="768" spans="1:37" ht="15.7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row>
    <row r="769" spans="1:37" ht="15.7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row>
    <row r="770" spans="1:37" ht="15.7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row>
    <row r="771" spans="1:37" ht="15.7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row>
    <row r="772" spans="1:37" ht="15.7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row>
    <row r="773" spans="1:37" ht="15.7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row>
    <row r="774" spans="1:37" ht="15.7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row>
    <row r="775" spans="1:37" ht="15.7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row>
    <row r="776" spans="1:37" ht="15.7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row>
    <row r="777" spans="1:37" ht="15.7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row>
    <row r="778" spans="1:37" ht="15.7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row>
    <row r="779" spans="1:37" ht="15.7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row>
    <row r="780" spans="1:37" ht="15.7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row>
    <row r="781" spans="1:37" ht="15.7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row>
    <row r="782" spans="1:37" ht="15.7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row>
    <row r="783" spans="1:37" ht="15.7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row>
    <row r="784" spans="1:37" ht="15.7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row>
    <row r="785" spans="1:37" ht="15.7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row>
    <row r="786" spans="1:37" ht="15.7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row>
    <row r="787" spans="1:37" ht="15.7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row>
    <row r="788" spans="1:37" ht="15.7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row>
    <row r="789" spans="1:37" ht="15.7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row>
    <row r="790" spans="1:37" ht="15.7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row>
    <row r="791" spans="1:37" ht="15.7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row>
    <row r="792" spans="1:37" ht="15.7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row>
    <row r="793" spans="1:37" ht="15.7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row>
    <row r="794" spans="1:37" ht="15.7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row>
    <row r="795" spans="1:37" ht="15.7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row>
    <row r="796" spans="1:37" ht="15.7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row>
    <row r="797" spans="1:37" ht="15.7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row>
    <row r="798" spans="1:37" ht="15.7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row>
    <row r="799" spans="1:37" ht="15.7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row>
    <row r="800" spans="1:37" ht="15.7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row>
    <row r="801" spans="1:37" ht="15.7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row>
    <row r="802" spans="1:37" ht="15.7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row>
    <row r="803" spans="1:37" ht="15.7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row>
    <row r="804" spans="1:37" ht="15.7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row>
    <row r="805" spans="1:37" ht="15.7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row>
    <row r="806" spans="1:37" ht="15.7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row>
    <row r="807" spans="1:37" ht="15.7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row>
    <row r="808" spans="1:37" ht="15.7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row>
    <row r="809" spans="1:37" ht="15.7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row>
    <row r="810" spans="1:37" ht="15.7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row>
    <row r="811" spans="1:37" ht="15.7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row>
    <row r="812" spans="1:37" ht="15.7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row>
    <row r="813" spans="1:37" ht="15.7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row>
    <row r="814" spans="1:37" ht="15.7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row>
    <row r="815" spans="1:37" ht="15.7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row>
    <row r="816" spans="1:37" ht="15.7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row>
    <row r="817" spans="1:37" ht="15.7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row>
    <row r="818" spans="1:37" ht="15.7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row>
    <row r="819" spans="1:37" ht="15.7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row>
    <row r="820" spans="1:37" ht="15.7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row>
    <row r="821" spans="1:37" ht="15.7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row>
    <row r="822" spans="1:37" ht="15.7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row>
    <row r="823" spans="1:37" ht="15.7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row>
    <row r="824" spans="1:37" ht="15.7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row>
    <row r="825" spans="1:37" ht="15.7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row>
    <row r="826" spans="1:37" ht="15.7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row>
    <row r="827" spans="1:37" ht="15.7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row>
    <row r="828" spans="1:37" ht="15.7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row>
    <row r="829" spans="1:37" ht="15.7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row>
    <row r="830" spans="1:37" ht="15.7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row>
    <row r="831" spans="1:37" ht="15.7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row>
    <row r="832" spans="1:37" ht="15.7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row>
    <row r="833" spans="1:37" ht="15.7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row>
    <row r="834" spans="1:37" ht="15.7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row>
    <row r="835" spans="1:37" ht="15.7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row>
    <row r="836" spans="1:37" ht="15.7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row>
    <row r="837" spans="1:37" ht="15.7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row>
    <row r="838" spans="1:37" ht="15.7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row>
    <row r="839" spans="1:37" ht="15.7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row>
    <row r="840" spans="1:37" ht="15.7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row>
    <row r="841" spans="1:37" ht="15.7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row>
    <row r="842" spans="1:37" ht="15.7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row>
    <row r="843" spans="1:37" ht="15.7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row>
    <row r="844" spans="1:37" ht="15.7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row>
    <row r="845" spans="1:37" ht="15.7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row>
    <row r="846" spans="1:37" ht="15.7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row>
    <row r="847" spans="1:37" ht="15.7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row>
    <row r="848" spans="1:37" ht="15.7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row>
    <row r="849" spans="1:37" ht="15.7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row>
    <row r="850" spans="1:37" ht="15.7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row>
    <row r="851" spans="1:37" ht="15.7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row>
    <row r="852" spans="1:37" ht="15.7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row>
    <row r="853" spans="1:37" ht="15.7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row>
    <row r="854" spans="1:37" ht="15.7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row>
    <row r="855" spans="1:37" ht="15.7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row>
    <row r="856" spans="1:37" ht="15.7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row>
    <row r="857" spans="1:37" ht="15.7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row>
    <row r="858" spans="1:37" ht="15.7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row>
    <row r="859" spans="1:37" ht="15.7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row>
    <row r="860" spans="1:37" ht="15.7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row>
    <row r="861" spans="1:37" ht="15.7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row>
    <row r="862" spans="1:37" ht="15.7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row>
    <row r="863" spans="1:37" ht="15.7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row>
    <row r="864" spans="1:37" ht="15.7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row>
    <row r="865" spans="1:37" ht="15.7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row>
    <row r="866" spans="1:37" ht="15.7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row>
    <row r="867" spans="1:37" ht="15.7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row>
    <row r="868" spans="1:37" ht="15.7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row>
    <row r="869" spans="1:37" ht="15.7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row>
    <row r="870" spans="1:37" ht="15.7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row>
    <row r="871" spans="1:37" ht="15.7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row>
    <row r="872" spans="1:37" ht="15.7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row>
    <row r="873" spans="1:37" ht="15.7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row>
    <row r="874" spans="1:37" ht="15.7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row>
    <row r="875" spans="1:37" ht="15.7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row>
    <row r="876" spans="1:37" ht="15.7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row>
    <row r="877" spans="1:37" ht="15.7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row>
    <row r="878" spans="1:37" ht="15.7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row>
    <row r="879" spans="1:37" ht="15.7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row>
    <row r="880" spans="1:37" ht="15.7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row>
    <row r="881" spans="1:37" ht="15.7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row>
    <row r="882" spans="1:37" ht="15.7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row>
    <row r="883" spans="1:37" ht="15.7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row>
    <row r="884" spans="1:37" ht="15.7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row>
    <row r="885" spans="1:37" ht="15.7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row>
    <row r="886" spans="1:37" ht="15.7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row>
    <row r="887" spans="1:37" ht="15.7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row>
    <row r="888" spans="1:37" ht="15.7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row>
    <row r="889" spans="1:37" ht="15.7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row>
    <row r="890" spans="1:37" ht="15.7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row>
    <row r="891" spans="1:37" ht="15.7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row>
    <row r="892" spans="1:37" ht="15.7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row>
    <row r="893" spans="1:37" ht="15.7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row>
    <row r="894" spans="1:37" ht="15.7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row>
    <row r="895" spans="1:37" ht="15.7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row>
    <row r="896" spans="1:37" ht="15.7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row>
    <row r="897" spans="1:37" ht="15.7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row>
    <row r="898" spans="1:37" ht="15.7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row>
    <row r="899" spans="1:37" ht="15.7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row>
    <row r="900" spans="1:37" ht="15.7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row>
    <row r="901" spans="1:37" ht="15.7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row>
    <row r="902" spans="1:37" ht="15.7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row>
    <row r="903" spans="1:37" ht="15.7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row>
    <row r="904" spans="1:37" ht="15.7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row>
    <row r="905" spans="1:37" ht="15.7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row>
    <row r="906" spans="1:37" ht="15.7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row>
    <row r="907" spans="1:37" ht="15.7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row>
    <row r="908" spans="1:37" ht="15.7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row>
    <row r="909" spans="1:37" ht="15.7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row>
    <row r="910" spans="1:37" ht="15.7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row>
    <row r="911" spans="1:37" ht="15.7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row>
    <row r="912" spans="1:37" ht="15.7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row>
    <row r="913" spans="1:37" ht="15.7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row>
    <row r="914" spans="1:37" ht="15.7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row>
    <row r="915" spans="1:37" ht="15.7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row>
    <row r="916" spans="1:37" ht="15.7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row>
    <row r="917" spans="1:37" ht="15.7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row>
    <row r="918" spans="1:37" ht="15.7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row>
    <row r="919" spans="1:37" ht="15.7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row>
    <row r="920" spans="1:37" ht="15.7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row>
    <row r="921" spans="1:37" ht="15.7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row>
    <row r="922" spans="1:37" ht="15.7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row>
    <row r="923" spans="1:37" ht="15.7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row>
    <row r="924" spans="1:37" ht="15.7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row>
    <row r="925" spans="1:37" ht="15.7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row>
    <row r="926" spans="1:37" ht="15.7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row>
    <row r="927" spans="1:37" ht="15.7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row>
    <row r="928" spans="1:37" ht="15.7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row>
    <row r="929" spans="1:37" ht="15.7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row>
    <row r="930" spans="1:37" ht="15.7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row>
    <row r="931" spans="1:37" ht="15.7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row>
    <row r="932" spans="1:37" ht="15.7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row>
    <row r="933" spans="1:37" ht="15.7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row>
    <row r="934" spans="1:37" ht="15.7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row>
    <row r="935" spans="1:37" ht="15.7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row>
    <row r="936" spans="1:37" ht="15.7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row>
    <row r="937" spans="1:37" ht="15.7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row>
    <row r="938" spans="1:37" ht="15.7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row>
    <row r="939" spans="1:37" ht="15.7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row>
    <row r="940" spans="1:37" ht="15.7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row>
    <row r="941" spans="1:37" ht="15.7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row>
    <row r="942" spans="1:37" ht="15.7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row>
    <row r="943" spans="1:37" ht="15.7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row>
    <row r="944" spans="1:37" ht="15.7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row>
    <row r="945" spans="1:37" ht="15.7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row>
    <row r="946" spans="1:37" ht="15.7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row>
    <row r="947" spans="1:37" ht="15.7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row>
    <row r="948" spans="1:37" ht="15.7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row>
    <row r="949" spans="1:37" ht="15.7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row>
    <row r="950" spans="1:37" ht="15.7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row>
    <row r="951" spans="1:37" ht="15.7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row>
    <row r="952" spans="1:37" ht="15.7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row>
    <row r="953" spans="1:37" ht="15.7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row>
    <row r="954" spans="1:37" ht="15.7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row>
    <row r="955" spans="1:37" ht="15.7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row>
    <row r="956" spans="1:37" ht="15.7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row>
    <row r="957" spans="1:37" ht="15.7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row>
    <row r="958" spans="1:37" ht="15.7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row>
    <row r="959" spans="1:37" ht="15.7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row>
    <row r="960" spans="1:37" ht="15.7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row>
    <row r="961" spans="1:37" ht="15.7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row>
    <row r="962" spans="1:37" ht="15.7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row>
    <row r="963" spans="1:37" ht="15.7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row>
    <row r="964" spans="1:37" ht="15.7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row>
    <row r="965" spans="1:37" ht="15.7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row>
    <row r="966" spans="1:37" ht="15.7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row>
    <row r="967" spans="1:37" ht="15.7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row>
    <row r="968" spans="1:37" ht="15.7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row>
    <row r="969" spans="1:37" ht="15.7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row>
    <row r="970" spans="1:37" ht="15.7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row>
    <row r="971" spans="1:37" ht="15.7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row>
    <row r="972" spans="1:37" ht="15.7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row>
    <row r="973" spans="1:37" ht="15.7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row>
    <row r="974" spans="1:37" ht="15.7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row>
  </sheetData>
  <pageMargins left="0.25" right="0" top="0" bottom="0" header="0" footer="0"/>
  <pageSetup scale="50"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974"/>
  <sheetViews>
    <sheetView topLeftCell="A4" zoomScale="70" zoomScaleNormal="70" workbookViewId="0">
      <selection activeCell="L4" sqref="L1:M1048576"/>
    </sheetView>
  </sheetViews>
  <sheetFormatPr defaultColWidth="14.453125" defaultRowHeight="15" customHeight="1" x14ac:dyDescent="0.35"/>
  <cols>
    <col min="1" max="1" width="21.54296875" customWidth="1"/>
    <col min="2" max="2" width="11.7265625" customWidth="1"/>
    <col min="3" max="3" width="16.54296875" customWidth="1"/>
    <col min="4" max="4" width="19.7265625" customWidth="1"/>
    <col min="5" max="5" width="15.54296875" customWidth="1"/>
    <col min="6" max="9" width="11.1796875" customWidth="1"/>
    <col min="10" max="10" width="19.7265625" customWidth="1"/>
    <col min="11" max="11" width="19.26953125" customWidth="1"/>
    <col min="12" max="13" width="12.26953125" customWidth="1"/>
    <col min="14" max="14" width="15" customWidth="1"/>
    <col min="15" max="15" width="15.54296875" customWidth="1"/>
    <col min="16" max="16" width="13.1796875" customWidth="1"/>
    <col min="17" max="37" width="9.26953125" customWidth="1"/>
  </cols>
  <sheetData>
    <row r="1" spans="1:37" ht="25" x14ac:dyDescent="0.35">
      <c r="A1" s="134" t="s">
        <v>8</v>
      </c>
      <c r="B1" s="5"/>
      <c r="C1" s="5"/>
      <c r="D1" s="5"/>
      <c r="F1" s="83"/>
      <c r="G1" s="5"/>
      <c r="H1" s="84"/>
      <c r="I1" s="83"/>
      <c r="J1" s="83"/>
      <c r="K1" s="4"/>
      <c r="L1" s="4"/>
      <c r="M1" s="4"/>
      <c r="N1" s="4"/>
      <c r="O1" s="4"/>
      <c r="P1" s="4"/>
      <c r="Q1" s="5"/>
      <c r="R1" s="5"/>
      <c r="S1" s="5"/>
      <c r="T1" s="5"/>
      <c r="U1" s="5"/>
      <c r="V1" s="5"/>
      <c r="W1" s="5"/>
      <c r="X1" s="5"/>
      <c r="Y1" s="5"/>
      <c r="Z1" s="5"/>
      <c r="AA1" s="5"/>
      <c r="AB1" s="5"/>
      <c r="AC1" s="5"/>
      <c r="AD1" s="5"/>
      <c r="AE1" s="5"/>
      <c r="AF1" s="5"/>
      <c r="AG1" s="5"/>
      <c r="AH1" s="5"/>
      <c r="AI1" s="5"/>
      <c r="AJ1" s="5"/>
      <c r="AK1" s="5"/>
    </row>
    <row r="2" spans="1:37" ht="15.5" x14ac:dyDescent="0.35">
      <c r="A2" s="6" t="s">
        <v>9</v>
      </c>
      <c r="B2" s="6" t="s">
        <v>39</v>
      </c>
      <c r="C2" s="7"/>
      <c r="D2" s="6"/>
      <c r="E2" s="6"/>
      <c r="F2" s="6"/>
      <c r="G2" s="6"/>
      <c r="H2" s="6"/>
      <c r="I2" s="6"/>
      <c r="J2" s="6"/>
      <c r="K2" s="8"/>
      <c r="L2" s="8"/>
      <c r="M2" s="8"/>
      <c r="N2" s="6"/>
      <c r="O2" s="9"/>
      <c r="P2" s="10"/>
      <c r="Q2" s="10"/>
      <c r="R2" s="5"/>
      <c r="S2" s="5"/>
      <c r="T2" s="5"/>
      <c r="U2" s="5"/>
      <c r="V2" s="5"/>
      <c r="W2" s="5"/>
      <c r="X2" s="5"/>
      <c r="Y2" s="5"/>
      <c r="Z2" s="5"/>
      <c r="AA2" s="5"/>
      <c r="AB2" s="5"/>
      <c r="AC2" s="5"/>
      <c r="AD2" s="5"/>
      <c r="AE2" s="5"/>
      <c r="AF2" s="5"/>
      <c r="AG2" s="5"/>
      <c r="AH2" s="5"/>
      <c r="AI2" s="5"/>
      <c r="AJ2" s="5"/>
      <c r="AK2" s="5"/>
    </row>
    <row r="3" spans="1:37" ht="15.5" x14ac:dyDescent="0.35">
      <c r="A3" s="11" t="s">
        <v>10</v>
      </c>
      <c r="B3" s="85" t="s">
        <v>40</v>
      </c>
      <c r="C3" s="6"/>
      <c r="D3" s="6"/>
      <c r="E3" s="6"/>
      <c r="F3" s="6"/>
      <c r="G3" s="6"/>
      <c r="H3" s="6"/>
      <c r="I3" s="6"/>
      <c r="J3" s="6"/>
      <c r="K3" s="8"/>
      <c r="L3" s="8"/>
      <c r="M3" s="8"/>
      <c r="N3" s="6"/>
      <c r="O3" s="6"/>
      <c r="P3" s="10"/>
      <c r="Q3" s="10"/>
      <c r="R3" s="5"/>
      <c r="S3" s="5"/>
      <c r="T3" s="5"/>
      <c r="U3" s="5"/>
      <c r="V3" s="5"/>
      <c r="W3" s="5"/>
      <c r="X3" s="5"/>
      <c r="Y3" s="5"/>
      <c r="Z3" s="5"/>
      <c r="AA3" s="5"/>
      <c r="AB3" s="5"/>
      <c r="AC3" s="5"/>
      <c r="AD3" s="5"/>
      <c r="AE3" s="5"/>
      <c r="AF3" s="5"/>
      <c r="AG3" s="5"/>
      <c r="AH3" s="5"/>
      <c r="AI3" s="5"/>
      <c r="AJ3" s="5"/>
      <c r="AK3" s="5"/>
    </row>
    <row r="4" spans="1:37" ht="15.5" x14ac:dyDescent="0.35">
      <c r="A4" s="12" t="s">
        <v>11</v>
      </c>
      <c r="B4" s="12" t="s">
        <v>41</v>
      </c>
      <c r="C4" s="12"/>
      <c r="D4" s="12"/>
      <c r="E4" s="36"/>
      <c r="F4" s="36"/>
      <c r="G4" s="12"/>
      <c r="H4" s="9"/>
      <c r="I4" s="12"/>
      <c r="J4" s="12"/>
      <c r="K4" s="12"/>
      <c r="L4" s="12"/>
      <c r="M4" s="12"/>
      <c r="N4" s="12"/>
      <c r="O4" s="12"/>
      <c r="P4" s="10"/>
      <c r="Q4" s="10"/>
      <c r="R4" s="5"/>
      <c r="S4" s="5"/>
      <c r="T4" s="5"/>
      <c r="U4" s="5"/>
      <c r="V4" s="5"/>
      <c r="W4" s="5"/>
      <c r="X4" s="5"/>
      <c r="Y4" s="5"/>
      <c r="Z4" s="5"/>
      <c r="AA4" s="5"/>
      <c r="AB4" s="5"/>
      <c r="AC4" s="5"/>
      <c r="AD4" s="5"/>
      <c r="AE4" s="5"/>
      <c r="AF4" s="5"/>
      <c r="AG4" s="5"/>
      <c r="AH4" s="5"/>
      <c r="AI4" s="5"/>
      <c r="AJ4" s="5"/>
      <c r="AK4" s="5"/>
    </row>
    <row r="5" spans="1:37" ht="15.5" x14ac:dyDescent="0.35">
      <c r="A5" s="135" t="s">
        <v>62</v>
      </c>
      <c r="B5" s="13"/>
      <c r="C5" s="13"/>
      <c r="D5" s="13"/>
      <c r="E5" s="13"/>
      <c r="F5" s="13"/>
      <c r="G5" s="13"/>
      <c r="H5" s="13"/>
      <c r="I5" s="13"/>
      <c r="J5" s="13"/>
      <c r="K5" s="13"/>
      <c r="L5" s="13"/>
      <c r="M5" s="13"/>
      <c r="N5" s="13"/>
      <c r="O5" s="13"/>
      <c r="P5" s="80"/>
      <c r="Q5" s="80"/>
      <c r="R5" s="86"/>
      <c r="S5" s="86"/>
      <c r="T5" s="86"/>
      <c r="U5" s="5"/>
      <c r="V5" s="5"/>
      <c r="W5" s="5"/>
      <c r="X5" s="5"/>
      <c r="Y5" s="5"/>
      <c r="Z5" s="5"/>
      <c r="AA5" s="5"/>
      <c r="AB5" s="5"/>
      <c r="AC5" s="5"/>
      <c r="AD5" s="5"/>
      <c r="AE5" s="5"/>
      <c r="AF5" s="5"/>
      <c r="AG5" s="5"/>
      <c r="AH5" s="5"/>
      <c r="AI5" s="5"/>
      <c r="AJ5" s="86"/>
      <c r="AK5" s="86"/>
    </row>
    <row r="6" spans="1:37" ht="15.75" customHeight="1" x14ac:dyDescent="0.35">
      <c r="A6" s="14" t="s">
        <v>12</v>
      </c>
      <c r="B6" s="15"/>
      <c r="C6" s="15"/>
      <c r="D6" s="15"/>
      <c r="E6" s="15"/>
      <c r="F6" s="16"/>
      <c r="G6" s="17" t="s">
        <v>13</v>
      </c>
      <c r="H6" s="6"/>
      <c r="I6" s="13"/>
      <c r="J6" s="18" t="s">
        <v>14</v>
      </c>
      <c r="K6" s="87"/>
      <c r="L6" s="21" t="s">
        <v>15</v>
      </c>
      <c r="M6" s="21" t="s">
        <v>16</v>
      </c>
      <c r="N6" s="22"/>
      <c r="O6" s="22"/>
      <c r="P6" s="23"/>
      <c r="Q6" s="10"/>
      <c r="X6" s="5"/>
      <c r="Y6" s="5"/>
      <c r="Z6" s="5"/>
      <c r="AA6" s="5"/>
      <c r="AB6" s="5"/>
      <c r="AC6" s="5"/>
      <c r="AD6" s="5"/>
      <c r="AE6" s="5"/>
      <c r="AF6" s="5"/>
      <c r="AG6" s="5"/>
      <c r="AH6" s="5"/>
      <c r="AI6" s="5"/>
      <c r="AJ6" s="5"/>
      <c r="AK6" s="5"/>
    </row>
    <row r="7" spans="1:37" ht="15.75" customHeight="1" x14ac:dyDescent="0.35">
      <c r="A7" s="24" t="s">
        <v>17</v>
      </c>
      <c r="B7" s="25"/>
      <c r="C7" s="25"/>
      <c r="D7" s="25"/>
      <c r="E7" s="25"/>
      <c r="F7" s="26"/>
      <c r="G7" s="27">
        <v>0.45</v>
      </c>
      <c r="H7" s="28"/>
      <c r="I7" s="13"/>
      <c r="J7" s="88" t="s">
        <v>42</v>
      </c>
      <c r="K7" s="89"/>
      <c r="L7" s="31">
        <v>90471</v>
      </c>
      <c r="M7" s="31">
        <v>0.62</v>
      </c>
      <c r="N7" s="22"/>
      <c r="O7" s="22"/>
      <c r="P7" s="23"/>
      <c r="Q7" s="10"/>
      <c r="X7" s="5"/>
      <c r="Y7" s="5"/>
      <c r="Z7" s="5"/>
      <c r="AA7" s="5"/>
      <c r="AB7" s="5"/>
      <c r="AC7" s="5"/>
      <c r="AD7" s="5"/>
      <c r="AE7" s="5"/>
      <c r="AF7" s="5"/>
      <c r="AG7" s="5"/>
      <c r="AH7" s="5"/>
      <c r="AI7" s="5"/>
      <c r="AJ7" s="5"/>
      <c r="AK7" s="5"/>
    </row>
    <row r="8" spans="1:37" ht="15.75" customHeight="1" x14ac:dyDescent="0.35">
      <c r="A8" s="24" t="s">
        <v>19</v>
      </c>
      <c r="B8" s="25"/>
      <c r="C8" s="25"/>
      <c r="D8" s="25"/>
      <c r="E8" s="25"/>
      <c r="F8" s="26"/>
      <c r="G8" s="27">
        <v>0.25</v>
      </c>
      <c r="H8" s="28"/>
      <c r="I8" s="13"/>
      <c r="J8" s="23"/>
      <c r="K8" s="10"/>
      <c r="L8" s="22"/>
      <c r="M8" s="22"/>
      <c r="N8" s="22"/>
      <c r="O8" s="22"/>
      <c r="P8" s="22"/>
      <c r="Q8" s="22"/>
      <c r="R8" s="5"/>
      <c r="S8" s="5"/>
      <c r="T8" s="5"/>
      <c r="U8" s="5"/>
      <c r="V8" s="5"/>
      <c r="W8" s="5"/>
      <c r="X8" s="5"/>
      <c r="Y8" s="5"/>
      <c r="Z8" s="5"/>
      <c r="AA8" s="5"/>
      <c r="AB8" s="5"/>
      <c r="AC8" s="5"/>
      <c r="AD8" s="5"/>
      <c r="AE8" s="5"/>
    </row>
    <row r="9" spans="1:37" ht="15.75" customHeight="1" x14ac:dyDescent="0.35">
      <c r="A9" s="24" t="s">
        <v>20</v>
      </c>
      <c r="B9" s="25"/>
      <c r="C9" s="25"/>
      <c r="D9" s="25"/>
      <c r="E9" s="25"/>
      <c r="F9" s="26"/>
      <c r="G9" s="33">
        <v>120</v>
      </c>
      <c r="H9" s="34"/>
      <c r="I9" s="13"/>
      <c r="J9" s="23"/>
      <c r="K9" s="35"/>
      <c r="L9" s="22"/>
      <c r="M9" s="22"/>
      <c r="N9" s="22"/>
      <c r="O9" s="22"/>
      <c r="P9" s="22"/>
      <c r="Q9" s="22"/>
      <c r="R9" s="5"/>
      <c r="S9" s="5"/>
      <c r="T9" s="5"/>
      <c r="U9" s="5"/>
      <c r="V9" s="5"/>
      <c r="W9" s="5"/>
      <c r="X9" s="5"/>
      <c r="Y9" s="5"/>
      <c r="Z9" s="5"/>
      <c r="AA9" s="5"/>
      <c r="AB9" s="5"/>
      <c r="AC9" s="5"/>
      <c r="AD9" s="5"/>
      <c r="AE9" s="5"/>
    </row>
    <row r="10" spans="1:37" ht="15.75" customHeight="1" x14ac:dyDescent="0.35">
      <c r="A10" s="36" t="s">
        <v>21</v>
      </c>
      <c r="B10" s="36"/>
      <c r="C10" s="36"/>
      <c r="D10" s="36"/>
      <c r="E10" s="36"/>
      <c r="F10" s="36"/>
      <c r="G10" s="33">
        <v>45</v>
      </c>
      <c r="H10" s="34"/>
      <c r="I10" s="10"/>
      <c r="J10" s="22"/>
      <c r="K10" s="22"/>
      <c r="L10" s="22"/>
      <c r="M10" s="22"/>
      <c r="N10" s="22"/>
      <c r="O10" s="22"/>
      <c r="P10" s="23"/>
      <c r="Q10" s="35"/>
      <c r="R10" s="4"/>
      <c r="S10" s="5"/>
      <c r="T10" s="5"/>
      <c r="U10" s="5"/>
      <c r="V10" s="5"/>
      <c r="W10" s="5"/>
      <c r="X10" s="5"/>
      <c r="Y10" s="5"/>
      <c r="Z10" s="5"/>
      <c r="AA10" s="5"/>
      <c r="AB10" s="5"/>
      <c r="AC10" s="5"/>
      <c r="AD10" s="5"/>
      <c r="AE10" s="5"/>
      <c r="AF10" s="5"/>
      <c r="AG10" s="5"/>
      <c r="AH10" s="5"/>
      <c r="AI10" s="5"/>
      <c r="AJ10" s="5"/>
      <c r="AK10" s="5"/>
    </row>
    <row r="11" spans="1:37" ht="15.75" customHeight="1" x14ac:dyDescent="0.35">
      <c r="A11" s="24" t="s">
        <v>43</v>
      </c>
      <c r="B11" s="25"/>
      <c r="C11" s="25"/>
      <c r="D11" s="25"/>
      <c r="E11" s="25"/>
      <c r="F11" s="26"/>
      <c r="G11" s="33">
        <v>200</v>
      </c>
      <c r="H11" s="34"/>
      <c r="I11" s="10"/>
      <c r="J11" s="14" t="s">
        <v>23</v>
      </c>
      <c r="K11" s="15"/>
      <c r="L11" s="15"/>
      <c r="M11" s="16"/>
      <c r="N11" s="6"/>
      <c r="O11" s="22"/>
      <c r="P11" s="23"/>
      <c r="Q11" s="35"/>
      <c r="R11" s="4"/>
      <c r="S11" s="5"/>
      <c r="T11" s="5"/>
      <c r="U11" s="5"/>
      <c r="V11" s="5"/>
      <c r="W11" s="5"/>
      <c r="X11" s="5"/>
      <c r="Y11" s="5"/>
      <c r="Z11" s="5"/>
      <c r="AA11" s="5"/>
      <c r="AB11" s="5"/>
      <c r="AC11" s="5"/>
      <c r="AD11" s="5"/>
      <c r="AE11" s="5"/>
      <c r="AF11" s="5"/>
      <c r="AG11" s="5"/>
      <c r="AH11" s="5"/>
      <c r="AI11" s="5"/>
      <c r="AJ11" s="5"/>
      <c r="AK11" s="5"/>
    </row>
    <row r="12" spans="1:37" ht="15.75" customHeight="1" x14ac:dyDescent="0.35">
      <c r="A12" s="37" t="s">
        <v>24</v>
      </c>
      <c r="B12" s="38"/>
      <c r="C12" s="38"/>
      <c r="D12" s="38"/>
      <c r="E12" s="38"/>
      <c r="F12" s="39"/>
      <c r="G12" s="90">
        <v>3</v>
      </c>
      <c r="H12" s="41"/>
      <c r="I12" s="10"/>
      <c r="J12" s="24" t="s">
        <v>25</v>
      </c>
      <c r="K12" s="25"/>
      <c r="L12" s="26"/>
      <c r="M12" s="42">
        <v>33.29</v>
      </c>
      <c r="N12" s="43"/>
      <c r="O12" s="22"/>
      <c r="P12" s="23"/>
      <c r="Q12" s="35"/>
      <c r="R12" s="4"/>
      <c r="S12" s="5"/>
      <c r="T12" s="5"/>
      <c r="U12" s="5"/>
      <c r="V12" s="5"/>
      <c r="W12" s="5"/>
      <c r="X12" s="5"/>
      <c r="Y12" s="5"/>
      <c r="Z12" s="5"/>
      <c r="AA12" s="5"/>
      <c r="AB12" s="5"/>
      <c r="AC12" s="5"/>
      <c r="AD12" s="5"/>
      <c r="AE12" s="5"/>
      <c r="AF12" s="5"/>
      <c r="AG12" s="5"/>
      <c r="AH12" s="5"/>
      <c r="AI12" s="5"/>
      <c r="AJ12" s="5"/>
      <c r="AK12" s="5"/>
    </row>
    <row r="13" spans="1:37" ht="15.75" customHeight="1" x14ac:dyDescent="0.35">
      <c r="A13" s="44" t="s">
        <v>26</v>
      </c>
      <c r="B13" s="45"/>
      <c r="C13" s="45"/>
      <c r="D13" s="45"/>
      <c r="E13" s="45"/>
      <c r="F13" s="46"/>
      <c r="G13" s="47">
        <v>0.15</v>
      </c>
      <c r="H13" s="48"/>
      <c r="I13" s="10"/>
      <c r="J13" s="24" t="s">
        <v>27</v>
      </c>
      <c r="K13" s="25"/>
      <c r="L13" s="26"/>
      <c r="M13" s="91">
        <f>M12*M7</f>
        <v>20.639800000000001</v>
      </c>
      <c r="N13" s="22"/>
      <c r="O13" s="22"/>
      <c r="P13" s="23"/>
      <c r="Q13" s="35"/>
      <c r="R13" s="4"/>
      <c r="S13" s="5"/>
      <c r="T13" s="5"/>
      <c r="U13" s="5"/>
      <c r="V13" s="5"/>
      <c r="W13" s="5"/>
      <c r="X13" s="5"/>
      <c r="Y13" s="5"/>
      <c r="Z13" s="5"/>
      <c r="AA13" s="5"/>
      <c r="AB13" s="5"/>
      <c r="AC13" s="5"/>
      <c r="AD13" s="5"/>
      <c r="AE13" s="5"/>
      <c r="AF13" s="5"/>
      <c r="AG13" s="5"/>
      <c r="AH13" s="5"/>
      <c r="AI13" s="5"/>
      <c r="AJ13" s="5"/>
      <c r="AK13" s="5"/>
    </row>
    <row r="14" spans="1:37" ht="15.75" customHeight="1" x14ac:dyDescent="0.35">
      <c r="A14" s="137" t="s">
        <v>46</v>
      </c>
      <c r="B14" s="22"/>
      <c r="C14" s="22"/>
      <c r="D14" s="22"/>
      <c r="E14" s="22"/>
      <c r="F14" s="22"/>
      <c r="G14" s="13"/>
      <c r="H14" s="13"/>
      <c r="I14" s="10"/>
      <c r="J14" s="11"/>
      <c r="K14" s="11"/>
      <c r="L14" s="11"/>
      <c r="M14" s="11"/>
      <c r="N14" s="11"/>
      <c r="O14" s="11"/>
      <c r="P14" s="23"/>
      <c r="Q14" s="10"/>
      <c r="R14" s="5"/>
      <c r="S14" s="5"/>
      <c r="T14" s="5"/>
      <c r="U14" s="5"/>
      <c r="V14" s="5"/>
      <c r="W14" s="5"/>
      <c r="X14" s="5"/>
      <c r="Y14" s="5"/>
      <c r="Z14" s="5"/>
      <c r="AA14" s="5"/>
      <c r="AB14" s="5"/>
      <c r="AC14" s="5"/>
      <c r="AD14" s="5"/>
      <c r="AE14" s="5"/>
      <c r="AF14" s="5"/>
      <c r="AG14" s="5"/>
      <c r="AH14" s="5"/>
      <c r="AI14" s="5"/>
      <c r="AJ14" s="5"/>
      <c r="AK14" s="5"/>
    </row>
    <row r="15" spans="1:37" ht="33.75" customHeight="1" thickBot="1" x14ac:dyDescent="0.4">
      <c r="A15" s="49" t="s">
        <v>28</v>
      </c>
      <c r="B15" s="50" t="s">
        <v>29</v>
      </c>
      <c r="C15" s="50"/>
      <c r="D15" s="50"/>
      <c r="E15" s="51"/>
      <c r="F15" s="14" t="s">
        <v>30</v>
      </c>
      <c r="G15" s="15"/>
      <c r="H15" s="15"/>
      <c r="I15" s="16"/>
      <c r="J15" s="52" t="s">
        <v>31</v>
      </c>
      <c r="K15" s="53"/>
      <c r="L15" s="53"/>
      <c r="M15" s="54"/>
      <c r="N15" s="55" t="s">
        <v>32</v>
      </c>
      <c r="O15" s="50"/>
      <c r="P15" s="51"/>
      <c r="Q15" s="10"/>
      <c r="R15" s="5"/>
      <c r="S15" s="5"/>
      <c r="T15" s="5"/>
      <c r="U15" s="5"/>
      <c r="V15" s="5"/>
      <c r="W15" s="5"/>
      <c r="X15" s="5"/>
      <c r="Y15" s="5"/>
      <c r="Z15" s="5"/>
      <c r="AA15" s="5"/>
      <c r="AB15" s="5"/>
      <c r="AC15" s="5"/>
      <c r="AD15" s="5"/>
      <c r="AE15" s="5"/>
      <c r="AF15" s="5"/>
      <c r="AG15" s="5"/>
      <c r="AH15" s="5"/>
      <c r="AI15" s="5"/>
      <c r="AJ15" s="5"/>
      <c r="AK15" s="5"/>
    </row>
    <row r="16" spans="1:37" ht="70.5" thickBot="1" x14ac:dyDescent="0.4">
      <c r="A16" s="112" t="s">
        <v>33</v>
      </c>
      <c r="B16" s="124" t="s">
        <v>50</v>
      </c>
      <c r="C16" s="125" t="s">
        <v>49</v>
      </c>
      <c r="D16" s="125" t="s">
        <v>47</v>
      </c>
      <c r="E16" s="126" t="s">
        <v>48</v>
      </c>
      <c r="F16" s="128" t="s">
        <v>51</v>
      </c>
      <c r="G16" s="125" t="s">
        <v>52</v>
      </c>
      <c r="H16" s="125" t="s">
        <v>53</v>
      </c>
      <c r="I16" s="129" t="s">
        <v>54</v>
      </c>
      <c r="J16" s="124" t="s">
        <v>55</v>
      </c>
      <c r="K16" s="126" t="s">
        <v>56</v>
      </c>
      <c r="L16" s="125" t="s">
        <v>57</v>
      </c>
      <c r="M16" s="129" t="s">
        <v>58</v>
      </c>
      <c r="N16" s="132" t="s">
        <v>59</v>
      </c>
      <c r="O16" s="132" t="s">
        <v>60</v>
      </c>
      <c r="P16" s="133" t="s">
        <v>61</v>
      </c>
      <c r="Q16" s="56"/>
      <c r="R16" s="57"/>
      <c r="S16" s="57"/>
      <c r="T16" s="57"/>
      <c r="U16" s="57"/>
      <c r="V16" s="57"/>
      <c r="W16" s="57"/>
      <c r="X16" s="57"/>
      <c r="Y16" s="57"/>
      <c r="Z16" s="57"/>
      <c r="AA16" s="57"/>
      <c r="AB16" s="57"/>
      <c r="AC16" s="57"/>
      <c r="AD16" s="57"/>
      <c r="AE16" s="57"/>
      <c r="AF16" s="57"/>
      <c r="AG16" s="57"/>
      <c r="AH16" s="57"/>
      <c r="AI16" s="57"/>
      <c r="AJ16" s="57"/>
      <c r="AK16" s="57"/>
    </row>
    <row r="17" spans="1:37" ht="30.75" customHeight="1" x14ac:dyDescent="0.35">
      <c r="A17" s="104" t="s">
        <v>34</v>
      </c>
      <c r="B17" s="58">
        <v>100</v>
      </c>
      <c r="C17" s="59">
        <f t="shared" ref="C17:C25" si="0">G$7</f>
        <v>0.45</v>
      </c>
      <c r="D17" s="59">
        <f t="shared" ref="D17:D25" si="1">G$8</f>
        <v>0.25</v>
      </c>
      <c r="E17" s="60">
        <f t="shared" ref="E17:E23" si="2">B17*C17*D17</f>
        <v>11.25</v>
      </c>
      <c r="F17" s="61">
        <f>G9</f>
        <v>120</v>
      </c>
      <c r="G17" s="62">
        <f t="shared" ref="G17:G25" si="3">M$13</f>
        <v>20.639800000000001</v>
      </c>
      <c r="H17" s="60">
        <f t="shared" ref="H17:H25" si="4">G$12</f>
        <v>3</v>
      </c>
      <c r="I17" s="63">
        <f t="shared" ref="I17:I25" si="5">(G17+F17)*H17</f>
        <v>421.9194</v>
      </c>
      <c r="J17" s="64">
        <f>G11*G13</f>
        <v>30</v>
      </c>
      <c r="K17" s="62">
        <f>G10*G13</f>
        <v>6.75</v>
      </c>
      <c r="L17" s="65">
        <f t="shared" ref="L17:L25" si="6">G$12</f>
        <v>3</v>
      </c>
      <c r="M17" s="63">
        <f t="shared" ref="M17:M25" si="7">(J17+K17)*L17</f>
        <v>110.25</v>
      </c>
      <c r="N17" s="64">
        <f t="shared" ref="N17:N25" si="8">M17*E17</f>
        <v>1240.3125</v>
      </c>
      <c r="O17" s="66">
        <f t="shared" ref="O17:O25" si="9">(I17*E17)</f>
        <v>4746.5932499999999</v>
      </c>
      <c r="P17" s="109">
        <f t="shared" ref="P17:P25" si="10">N17-O17</f>
        <v>-3506.2807499999999</v>
      </c>
      <c r="Q17" s="56"/>
      <c r="R17" s="57"/>
      <c r="S17" s="57"/>
      <c r="T17" s="57"/>
      <c r="U17" s="57"/>
      <c r="V17" s="57"/>
      <c r="W17" s="57"/>
      <c r="X17" s="57"/>
      <c r="Y17" s="57"/>
      <c r="Z17" s="57"/>
      <c r="AA17" s="57"/>
      <c r="AB17" s="57"/>
      <c r="AC17" s="57"/>
      <c r="AD17" s="57"/>
      <c r="AE17" s="57"/>
      <c r="AF17" s="57"/>
      <c r="AG17" s="57"/>
      <c r="AH17" s="57"/>
      <c r="AI17" s="57"/>
      <c r="AJ17" s="57"/>
      <c r="AK17" s="57"/>
    </row>
    <row r="18" spans="1:37" ht="30.75" customHeight="1" x14ac:dyDescent="0.35">
      <c r="A18" s="105" t="s">
        <v>35</v>
      </c>
      <c r="B18" s="67">
        <v>50</v>
      </c>
      <c r="C18" s="59">
        <f t="shared" si="0"/>
        <v>0.45</v>
      </c>
      <c r="D18" s="59">
        <f t="shared" si="1"/>
        <v>0.25</v>
      </c>
      <c r="E18" s="60">
        <f t="shared" si="2"/>
        <v>5.625</v>
      </c>
      <c r="F18" s="61">
        <f>G9</f>
        <v>120</v>
      </c>
      <c r="G18" s="62">
        <f t="shared" si="3"/>
        <v>20.639800000000001</v>
      </c>
      <c r="H18" s="60">
        <f t="shared" si="4"/>
        <v>3</v>
      </c>
      <c r="I18" s="63">
        <f t="shared" si="5"/>
        <v>421.9194</v>
      </c>
      <c r="J18" s="68">
        <v>125</v>
      </c>
      <c r="K18" s="69">
        <v>20</v>
      </c>
      <c r="L18" s="65">
        <f t="shared" si="6"/>
        <v>3</v>
      </c>
      <c r="M18" s="63">
        <f t="shared" si="7"/>
        <v>435</v>
      </c>
      <c r="N18" s="64">
        <f t="shared" si="8"/>
        <v>2446.875</v>
      </c>
      <c r="O18" s="66">
        <f t="shared" si="9"/>
        <v>2373.2966249999999</v>
      </c>
      <c r="P18" s="110">
        <f t="shared" si="10"/>
        <v>73.578375000000051</v>
      </c>
      <c r="Q18" s="56"/>
      <c r="R18" s="57"/>
      <c r="S18" s="57"/>
      <c r="T18" s="57"/>
      <c r="U18" s="57"/>
      <c r="V18" s="57"/>
      <c r="W18" s="57"/>
      <c r="X18" s="57"/>
      <c r="Y18" s="57"/>
      <c r="Z18" s="57"/>
      <c r="AA18" s="57"/>
      <c r="AB18" s="57"/>
      <c r="AC18" s="57"/>
      <c r="AD18" s="57"/>
      <c r="AE18" s="57"/>
      <c r="AF18" s="57"/>
      <c r="AG18" s="57"/>
      <c r="AH18" s="57"/>
      <c r="AI18" s="57"/>
      <c r="AJ18" s="57"/>
      <c r="AK18" s="57"/>
    </row>
    <row r="19" spans="1:37" ht="30.75" customHeight="1" x14ac:dyDescent="0.35">
      <c r="A19" s="107" t="s">
        <v>44</v>
      </c>
      <c r="B19" s="67">
        <v>200</v>
      </c>
      <c r="C19" s="59">
        <f t="shared" si="0"/>
        <v>0.45</v>
      </c>
      <c r="D19" s="59">
        <f t="shared" si="1"/>
        <v>0.25</v>
      </c>
      <c r="E19" s="60">
        <f t="shared" si="2"/>
        <v>22.5</v>
      </c>
      <c r="F19" s="61">
        <f>G9</f>
        <v>120</v>
      </c>
      <c r="G19" s="62">
        <f t="shared" si="3"/>
        <v>20.639800000000001</v>
      </c>
      <c r="H19" s="60">
        <f t="shared" si="4"/>
        <v>3</v>
      </c>
      <c r="I19" s="63">
        <f t="shared" si="5"/>
        <v>421.9194</v>
      </c>
      <c r="J19" s="68">
        <v>150</v>
      </c>
      <c r="K19" s="69">
        <v>40</v>
      </c>
      <c r="L19" s="65">
        <f t="shared" si="6"/>
        <v>3</v>
      </c>
      <c r="M19" s="63">
        <f t="shared" si="7"/>
        <v>570</v>
      </c>
      <c r="N19" s="64">
        <f t="shared" si="8"/>
        <v>12825</v>
      </c>
      <c r="O19" s="66">
        <f t="shared" si="9"/>
        <v>9493.1864999999998</v>
      </c>
      <c r="P19" s="110">
        <f t="shared" si="10"/>
        <v>3331.8135000000002</v>
      </c>
      <c r="Q19" s="56"/>
      <c r="R19" s="57"/>
      <c r="S19" s="57"/>
      <c r="T19" s="57"/>
      <c r="U19" s="57"/>
      <c r="V19" s="57"/>
      <c r="W19" s="57"/>
      <c r="X19" s="57"/>
      <c r="Y19" s="57"/>
      <c r="Z19" s="57"/>
      <c r="AA19" s="57"/>
      <c r="AB19" s="57"/>
      <c r="AC19" s="57"/>
      <c r="AD19" s="57"/>
      <c r="AE19" s="57"/>
      <c r="AF19" s="57"/>
      <c r="AG19" s="57"/>
      <c r="AH19" s="57"/>
      <c r="AI19" s="57"/>
      <c r="AJ19" s="57"/>
      <c r="AK19" s="57"/>
    </row>
    <row r="20" spans="1:37" ht="30.75" customHeight="1" x14ac:dyDescent="0.35">
      <c r="A20" s="107" t="s">
        <v>37</v>
      </c>
      <c r="B20" s="67">
        <v>80</v>
      </c>
      <c r="C20" s="59">
        <f t="shared" si="0"/>
        <v>0.45</v>
      </c>
      <c r="D20" s="59">
        <f t="shared" si="1"/>
        <v>0.25</v>
      </c>
      <c r="E20" s="60">
        <f t="shared" si="2"/>
        <v>9</v>
      </c>
      <c r="F20" s="61">
        <f>G9</f>
        <v>120</v>
      </c>
      <c r="G20" s="62">
        <f t="shared" si="3"/>
        <v>20.639800000000001</v>
      </c>
      <c r="H20" s="60">
        <f t="shared" si="4"/>
        <v>3</v>
      </c>
      <c r="I20" s="63">
        <f t="shared" si="5"/>
        <v>421.9194</v>
      </c>
      <c r="J20" s="68">
        <v>200</v>
      </c>
      <c r="K20" s="69">
        <v>60</v>
      </c>
      <c r="L20" s="65">
        <f t="shared" si="6"/>
        <v>3</v>
      </c>
      <c r="M20" s="63">
        <f t="shared" si="7"/>
        <v>780</v>
      </c>
      <c r="N20" s="64">
        <f t="shared" si="8"/>
        <v>7020</v>
      </c>
      <c r="O20" s="66">
        <f t="shared" si="9"/>
        <v>3797.2745999999997</v>
      </c>
      <c r="P20" s="110">
        <f t="shared" si="10"/>
        <v>3222.7254000000003</v>
      </c>
      <c r="Q20" s="56"/>
      <c r="R20" s="57"/>
      <c r="S20" s="57"/>
      <c r="T20" s="57"/>
      <c r="U20" s="57"/>
      <c r="V20" s="57"/>
      <c r="W20" s="57"/>
      <c r="X20" s="57"/>
      <c r="Y20" s="57"/>
      <c r="Z20" s="57"/>
      <c r="AA20" s="57"/>
      <c r="AB20" s="57"/>
      <c r="AC20" s="57"/>
      <c r="AD20" s="57"/>
      <c r="AE20" s="57"/>
      <c r="AF20" s="57"/>
      <c r="AG20" s="57"/>
      <c r="AH20" s="57"/>
      <c r="AI20" s="57"/>
      <c r="AJ20" s="57"/>
      <c r="AK20" s="57"/>
    </row>
    <row r="21" spans="1:37" ht="29.25" customHeight="1" x14ac:dyDescent="0.35">
      <c r="A21" s="107"/>
      <c r="B21" s="67"/>
      <c r="C21" s="59">
        <f t="shared" si="0"/>
        <v>0.45</v>
      </c>
      <c r="D21" s="59">
        <f t="shared" si="1"/>
        <v>0.25</v>
      </c>
      <c r="E21" s="60">
        <f t="shared" si="2"/>
        <v>0</v>
      </c>
      <c r="F21" s="61">
        <f>G9</f>
        <v>120</v>
      </c>
      <c r="G21" s="62">
        <f t="shared" si="3"/>
        <v>20.639800000000001</v>
      </c>
      <c r="H21" s="60">
        <f t="shared" si="4"/>
        <v>3</v>
      </c>
      <c r="I21" s="63">
        <f t="shared" si="5"/>
        <v>421.9194</v>
      </c>
      <c r="J21" s="68"/>
      <c r="K21" s="69"/>
      <c r="L21" s="65">
        <f t="shared" si="6"/>
        <v>3</v>
      </c>
      <c r="M21" s="63">
        <f t="shared" si="7"/>
        <v>0</v>
      </c>
      <c r="N21" s="64">
        <f t="shared" si="8"/>
        <v>0</v>
      </c>
      <c r="O21" s="66">
        <f t="shared" si="9"/>
        <v>0</v>
      </c>
      <c r="P21" s="110">
        <f t="shared" si="10"/>
        <v>0</v>
      </c>
      <c r="Q21" s="56"/>
      <c r="R21" s="57"/>
      <c r="S21" s="57"/>
      <c r="T21" s="57"/>
      <c r="U21" s="57"/>
      <c r="V21" s="57"/>
      <c r="W21" s="57"/>
      <c r="X21" s="57"/>
      <c r="Y21" s="57"/>
      <c r="Z21" s="57"/>
      <c r="AA21" s="57"/>
      <c r="AB21" s="57"/>
      <c r="AC21" s="57"/>
      <c r="AD21" s="57"/>
      <c r="AE21" s="57"/>
      <c r="AF21" s="57"/>
      <c r="AG21" s="57"/>
      <c r="AH21" s="57"/>
      <c r="AI21" s="57"/>
      <c r="AJ21" s="57"/>
      <c r="AK21" s="57"/>
    </row>
    <row r="22" spans="1:37" ht="31.5" customHeight="1" x14ac:dyDescent="0.35">
      <c r="A22" s="107"/>
      <c r="B22" s="67"/>
      <c r="C22" s="59">
        <f t="shared" si="0"/>
        <v>0.45</v>
      </c>
      <c r="D22" s="59">
        <f t="shared" si="1"/>
        <v>0.25</v>
      </c>
      <c r="E22" s="60">
        <f t="shared" si="2"/>
        <v>0</v>
      </c>
      <c r="F22" s="61">
        <f>G9</f>
        <v>120</v>
      </c>
      <c r="G22" s="62">
        <f t="shared" si="3"/>
        <v>20.639800000000001</v>
      </c>
      <c r="H22" s="60">
        <f t="shared" si="4"/>
        <v>3</v>
      </c>
      <c r="I22" s="63">
        <f t="shared" si="5"/>
        <v>421.9194</v>
      </c>
      <c r="J22" s="68"/>
      <c r="K22" s="69"/>
      <c r="L22" s="65">
        <f t="shared" si="6"/>
        <v>3</v>
      </c>
      <c r="M22" s="63">
        <f t="shared" si="7"/>
        <v>0</v>
      </c>
      <c r="N22" s="64">
        <f t="shared" si="8"/>
        <v>0</v>
      </c>
      <c r="O22" s="66">
        <f t="shared" si="9"/>
        <v>0</v>
      </c>
      <c r="P22" s="110">
        <f t="shared" si="10"/>
        <v>0</v>
      </c>
      <c r="Q22" s="56"/>
      <c r="R22" s="57"/>
      <c r="S22" s="57"/>
      <c r="T22" s="57"/>
      <c r="U22" s="57"/>
      <c r="V22" s="57"/>
      <c r="W22" s="57"/>
      <c r="X22" s="57"/>
      <c r="Y22" s="57"/>
      <c r="Z22" s="57"/>
      <c r="AA22" s="57"/>
      <c r="AB22" s="57"/>
      <c r="AC22" s="57"/>
      <c r="AD22" s="57"/>
      <c r="AE22" s="57"/>
      <c r="AF22" s="57"/>
      <c r="AG22" s="57"/>
      <c r="AH22" s="57"/>
      <c r="AI22" s="57"/>
      <c r="AJ22" s="57"/>
      <c r="AK22" s="57"/>
    </row>
    <row r="23" spans="1:37" ht="30.75" customHeight="1" x14ac:dyDescent="0.35">
      <c r="A23" s="107"/>
      <c r="B23" s="67"/>
      <c r="C23" s="59">
        <f t="shared" si="0"/>
        <v>0.45</v>
      </c>
      <c r="D23" s="59">
        <f t="shared" si="1"/>
        <v>0.25</v>
      </c>
      <c r="E23" s="60">
        <f t="shared" si="2"/>
        <v>0</v>
      </c>
      <c r="F23" s="61">
        <f>G9</f>
        <v>120</v>
      </c>
      <c r="G23" s="62">
        <f t="shared" si="3"/>
        <v>20.639800000000001</v>
      </c>
      <c r="H23" s="60">
        <f t="shared" si="4"/>
        <v>3</v>
      </c>
      <c r="I23" s="63">
        <f t="shared" si="5"/>
        <v>421.9194</v>
      </c>
      <c r="J23" s="68"/>
      <c r="K23" s="69"/>
      <c r="L23" s="65">
        <f t="shared" si="6"/>
        <v>3</v>
      </c>
      <c r="M23" s="63">
        <f t="shared" si="7"/>
        <v>0</v>
      </c>
      <c r="N23" s="64">
        <f t="shared" si="8"/>
        <v>0</v>
      </c>
      <c r="O23" s="66">
        <f t="shared" si="9"/>
        <v>0</v>
      </c>
      <c r="P23" s="110">
        <f t="shared" si="10"/>
        <v>0</v>
      </c>
      <c r="Q23" s="56"/>
      <c r="R23" s="57"/>
      <c r="S23" s="57"/>
      <c r="T23" s="57"/>
      <c r="U23" s="57"/>
      <c r="V23" s="57"/>
      <c r="W23" s="57"/>
      <c r="X23" s="57"/>
      <c r="Y23" s="57"/>
      <c r="Z23" s="57"/>
      <c r="AA23" s="57"/>
      <c r="AB23" s="57"/>
      <c r="AC23" s="57"/>
      <c r="AD23" s="57"/>
      <c r="AE23" s="57"/>
      <c r="AF23" s="57"/>
      <c r="AG23" s="57"/>
      <c r="AH23" s="57"/>
      <c r="AI23" s="57"/>
      <c r="AJ23" s="57"/>
      <c r="AK23" s="57"/>
    </row>
    <row r="24" spans="1:37" ht="30.75" customHeight="1" x14ac:dyDescent="0.35">
      <c r="A24" s="107"/>
      <c r="B24" s="67"/>
      <c r="C24" s="59">
        <f t="shared" si="0"/>
        <v>0.45</v>
      </c>
      <c r="D24" s="59">
        <f t="shared" si="1"/>
        <v>0.25</v>
      </c>
      <c r="E24" s="60">
        <f>B24*F6*F7</f>
        <v>0</v>
      </c>
      <c r="F24" s="61">
        <f>G9</f>
        <v>120</v>
      </c>
      <c r="G24" s="62">
        <f t="shared" si="3"/>
        <v>20.639800000000001</v>
      </c>
      <c r="H24" s="60">
        <f t="shared" si="4"/>
        <v>3</v>
      </c>
      <c r="I24" s="63">
        <f t="shared" si="5"/>
        <v>421.9194</v>
      </c>
      <c r="J24" s="68"/>
      <c r="K24" s="69"/>
      <c r="L24" s="65">
        <f t="shared" si="6"/>
        <v>3</v>
      </c>
      <c r="M24" s="63">
        <f t="shared" si="7"/>
        <v>0</v>
      </c>
      <c r="N24" s="64">
        <f t="shared" si="8"/>
        <v>0</v>
      </c>
      <c r="O24" s="66">
        <f t="shared" si="9"/>
        <v>0</v>
      </c>
      <c r="P24" s="110">
        <f t="shared" si="10"/>
        <v>0</v>
      </c>
      <c r="Q24" s="56"/>
      <c r="R24" s="57"/>
      <c r="S24" s="57"/>
      <c r="T24" s="57"/>
      <c r="U24" s="57"/>
      <c r="V24" s="57"/>
      <c r="W24" s="57"/>
      <c r="X24" s="57"/>
      <c r="Y24" s="57"/>
      <c r="Z24" s="57"/>
      <c r="AA24" s="57"/>
      <c r="AB24" s="57"/>
      <c r="AC24" s="57"/>
      <c r="AD24" s="57"/>
      <c r="AE24" s="57"/>
      <c r="AF24" s="57"/>
      <c r="AG24" s="57"/>
      <c r="AH24" s="57"/>
      <c r="AI24" s="57"/>
      <c r="AJ24" s="57"/>
      <c r="AK24" s="57"/>
    </row>
    <row r="25" spans="1:37" ht="30.75" customHeight="1" thickBot="1" x14ac:dyDescent="0.4">
      <c r="A25" s="108"/>
      <c r="B25" s="71"/>
      <c r="C25" s="59">
        <f t="shared" si="0"/>
        <v>0.45</v>
      </c>
      <c r="D25" s="59">
        <f t="shared" si="1"/>
        <v>0.25</v>
      </c>
      <c r="E25" s="72">
        <f>B25*F6*F7</f>
        <v>0</v>
      </c>
      <c r="F25" s="92">
        <f>G9</f>
        <v>120</v>
      </c>
      <c r="G25" s="62">
        <f t="shared" si="3"/>
        <v>20.639800000000001</v>
      </c>
      <c r="H25" s="72">
        <f t="shared" si="4"/>
        <v>3</v>
      </c>
      <c r="I25" s="63">
        <f t="shared" si="5"/>
        <v>421.9194</v>
      </c>
      <c r="J25" s="73"/>
      <c r="K25" s="74"/>
      <c r="L25" s="65">
        <f t="shared" si="6"/>
        <v>3</v>
      </c>
      <c r="M25" s="63">
        <f t="shared" si="7"/>
        <v>0</v>
      </c>
      <c r="N25" s="64">
        <f t="shared" si="8"/>
        <v>0</v>
      </c>
      <c r="O25" s="66">
        <f t="shared" si="9"/>
        <v>0</v>
      </c>
      <c r="P25" s="111">
        <f t="shared" si="10"/>
        <v>0</v>
      </c>
      <c r="Q25" s="56"/>
      <c r="R25" s="57"/>
      <c r="S25" s="57"/>
      <c r="T25" s="57"/>
      <c r="U25" s="57"/>
      <c r="V25" s="57"/>
      <c r="W25" s="57"/>
      <c r="X25" s="57"/>
      <c r="Y25" s="57"/>
      <c r="Z25" s="57"/>
      <c r="AA25" s="57"/>
      <c r="AB25" s="57"/>
      <c r="AC25" s="57"/>
      <c r="AD25" s="57"/>
      <c r="AE25" s="57"/>
      <c r="AF25" s="57"/>
      <c r="AG25" s="57"/>
      <c r="AH25" s="57"/>
      <c r="AI25" s="57"/>
      <c r="AJ25" s="57"/>
      <c r="AK25" s="57"/>
    </row>
    <row r="26" spans="1:37" ht="30.75" customHeight="1" x14ac:dyDescent="0.35">
      <c r="A26" s="113" t="s">
        <v>38</v>
      </c>
      <c r="B26" s="114">
        <f>SUM(B17:B25)</f>
        <v>430</v>
      </c>
      <c r="C26" s="115"/>
      <c r="D26" s="115"/>
      <c r="E26" s="114">
        <f>SUM(E17:E25)</f>
        <v>48.375</v>
      </c>
      <c r="F26" s="116"/>
      <c r="G26" s="117"/>
      <c r="H26" s="117"/>
      <c r="I26" s="117"/>
      <c r="J26" s="120"/>
      <c r="K26" s="120"/>
      <c r="L26" s="119"/>
      <c r="M26" s="118"/>
      <c r="N26" s="120">
        <f t="shared" ref="N26:P26" si="11">SUM(N17:N25)</f>
        <v>23532.1875</v>
      </c>
      <c r="O26" s="120">
        <f t="shared" si="11"/>
        <v>20410.350975000001</v>
      </c>
      <c r="P26" s="121">
        <f t="shared" si="11"/>
        <v>3121.8365250000006</v>
      </c>
      <c r="Q26" s="10"/>
      <c r="R26" s="5"/>
      <c r="S26" s="5"/>
      <c r="T26" s="5"/>
      <c r="U26" s="5"/>
      <c r="V26" s="5"/>
      <c r="W26" s="5"/>
      <c r="X26" s="5"/>
      <c r="Y26" s="5"/>
      <c r="Z26" s="5"/>
      <c r="AA26" s="5"/>
      <c r="AB26" s="5"/>
      <c r="AC26" s="5"/>
      <c r="AD26" s="5"/>
      <c r="AE26" s="5"/>
      <c r="AF26" s="5"/>
      <c r="AG26" s="5"/>
      <c r="AH26" s="5"/>
      <c r="AI26" s="5"/>
      <c r="AJ26" s="5"/>
      <c r="AK26" s="5"/>
    </row>
    <row r="27" spans="1:37" ht="15" customHeight="1" x14ac:dyDescent="0.35">
      <c r="A27" s="11"/>
      <c r="B27" s="75"/>
      <c r="C27" s="75"/>
      <c r="D27" s="75"/>
      <c r="E27" s="76"/>
      <c r="F27" s="77"/>
      <c r="G27" s="75"/>
      <c r="H27" s="75"/>
      <c r="I27" s="75"/>
      <c r="J27" s="75"/>
      <c r="K27" s="78"/>
      <c r="L27" s="78"/>
      <c r="M27" s="78"/>
      <c r="N27" s="78"/>
      <c r="O27" s="79"/>
      <c r="P27" s="10"/>
      <c r="Q27" s="10"/>
      <c r="R27" s="5"/>
      <c r="S27" s="5"/>
      <c r="T27" s="5"/>
      <c r="U27" s="5"/>
      <c r="V27" s="5"/>
      <c r="W27" s="5"/>
      <c r="X27" s="5"/>
      <c r="Y27" s="5"/>
      <c r="Z27" s="5"/>
      <c r="AA27" s="5"/>
      <c r="AB27" s="5"/>
      <c r="AC27" s="5"/>
      <c r="AD27" s="5"/>
      <c r="AE27" s="5"/>
      <c r="AF27" s="5"/>
      <c r="AG27" s="5"/>
      <c r="AH27" s="5"/>
      <c r="AI27" s="5"/>
      <c r="AJ27" s="5"/>
      <c r="AK27" s="5"/>
    </row>
    <row r="28" spans="1:37" ht="17.25" customHeight="1" x14ac:dyDescent="0.35">
      <c r="A28" s="10"/>
      <c r="B28" s="10"/>
      <c r="C28" s="10"/>
      <c r="D28" s="10"/>
      <c r="E28" s="10"/>
      <c r="F28" s="10"/>
      <c r="G28" s="10"/>
      <c r="H28" s="10"/>
      <c r="I28" s="10"/>
      <c r="J28" s="10"/>
      <c r="K28" s="10"/>
      <c r="L28" s="10"/>
      <c r="M28" s="10"/>
      <c r="N28" s="10"/>
      <c r="O28" s="10"/>
      <c r="P28" s="10"/>
      <c r="Q28" s="10"/>
      <c r="R28" s="5"/>
      <c r="S28" s="5"/>
      <c r="T28" s="5"/>
      <c r="U28" s="5"/>
      <c r="V28" s="5"/>
      <c r="W28" s="5"/>
      <c r="X28" s="5"/>
      <c r="Y28" s="5"/>
      <c r="Z28" s="5"/>
      <c r="AA28" s="5"/>
      <c r="AB28" s="5"/>
      <c r="AC28" s="5"/>
      <c r="AD28" s="5"/>
      <c r="AE28" s="5"/>
      <c r="AF28" s="5"/>
      <c r="AG28" s="5"/>
      <c r="AH28" s="5"/>
      <c r="AI28" s="5"/>
      <c r="AJ28" s="5"/>
      <c r="AK28" s="5"/>
    </row>
    <row r="29" spans="1:37" ht="15" customHeight="1" x14ac:dyDescent="0.35">
      <c r="A29" s="13"/>
      <c r="B29" s="13"/>
      <c r="C29" s="13"/>
      <c r="D29" s="13"/>
      <c r="E29" s="13"/>
      <c r="F29" s="13"/>
      <c r="G29" s="13"/>
      <c r="H29" s="13"/>
      <c r="I29" s="13"/>
      <c r="J29" s="13"/>
      <c r="K29" s="13"/>
      <c r="L29" s="13"/>
      <c r="M29" s="13"/>
      <c r="N29" s="13"/>
      <c r="O29" s="13"/>
      <c r="P29" s="10"/>
      <c r="Q29" s="10"/>
      <c r="R29" s="5"/>
      <c r="S29" s="5"/>
      <c r="T29" s="5"/>
      <c r="U29" s="5"/>
      <c r="V29" s="5"/>
      <c r="W29" s="5"/>
      <c r="X29" s="5"/>
      <c r="Y29" s="5"/>
      <c r="Z29" s="5"/>
      <c r="AA29" s="5"/>
      <c r="AB29" s="5"/>
      <c r="AC29" s="5"/>
      <c r="AD29" s="5"/>
      <c r="AE29" s="5"/>
      <c r="AF29" s="5"/>
      <c r="AG29" s="5"/>
      <c r="AH29" s="5"/>
      <c r="AI29" s="5"/>
      <c r="AJ29" s="5"/>
      <c r="AK29" s="5"/>
    </row>
    <row r="30" spans="1:37" ht="15" customHeight="1" x14ac:dyDescent="0.35">
      <c r="A30" s="93"/>
      <c r="B30" s="94"/>
      <c r="C30" s="94"/>
      <c r="D30" s="9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ht="15" customHeight="1" x14ac:dyDescent="0.35">
      <c r="A31" s="93"/>
      <c r="B31" s="94"/>
      <c r="C31" s="94"/>
      <c r="D31" s="9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ht="15.75" customHeight="1" x14ac:dyDescent="0.3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7" ht="15.75" customHeight="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5.75" customHeight="1" x14ac:dyDescent="0.3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7" ht="15.75" customHeight="1" x14ac:dyDescent="0.3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ht="15.75" customHeight="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ht="15.75" customHeight="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ht="15.75" customHeight="1"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ht="15.75" customHeight="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ht="15.75" customHeight="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ht="15.75" customHeight="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spans="1:37" ht="15.75" customHeight="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ht="15.75" customHeight="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1:37" ht="15.75" customHeight="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1:37" ht="15.75" customHeight="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ht="15.75" customHeight="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ht="15.75" customHeight="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7" ht="15.75" customHeight="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ht="15.75" customHeight="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spans="1:37" ht="15.75" customHeigh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spans="1:37" ht="15.7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1:37" ht="15.7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ht="15.7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ht="15.7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37" ht="15.7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ht="15.7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7" ht="15.7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ht="15.7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ht="15.7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1:37" ht="15.7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row>
    <row r="61" spans="1:37" ht="15.7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row>
    <row r="62" spans="1:37" ht="15.7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ht="15.7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ht="15.7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ht="15.7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ht="15.7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ht="15.7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ht="15.7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ht="15.7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ht="15.7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ht="15.7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ht="15.7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ht="15.7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ht="15.7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ht="15.7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ht="15.7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ht="15.7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ht="15.7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ht="15.7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ht="15.7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ht="15.7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ht="15.7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ht="15.7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ht="15.7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ht="15.7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ht="15.7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5.7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ht="15.7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ht="15.7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ht="15.7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1:37" ht="15.7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ht="15.7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ht="15.7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1:37" ht="15.7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ht="15.7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ht="15.7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ht="15.7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ht="15.7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ht="15.7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ht="15.7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ht="15.7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ht="15.7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ht="15.7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ht="15.7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ht="15.7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ht="15.7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ht="15.7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ht="15.7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ht="15.7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ht="15.7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ht="15.7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ht="15.7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ht="15.7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ht="15.7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ht="15.7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ht="15.7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ht="15.7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ht="15.7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ht="15.7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ht="15.7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ht="15.7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ht="15.7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ht="15.7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ht="15.7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ht="15.7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ht="15.7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ht="15.7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ht="15.7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ht="15.7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ht="15.7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ht="15.7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ht="15.7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ht="15.7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ht="15.7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ht="15.7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ht="15.7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ht="15.7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ht="15.7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ht="15.7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ht="15.7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ht="15.7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ht="15.7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ht="15.7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ht="15.7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ht="15.7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ht="15.7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ht="15.7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ht="15.7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ht="15.7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ht="15.7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ht="15.7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ht="15.7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ht="15.7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ht="15.7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ht="15.7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ht="15.7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ht="15.7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ht="15.7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ht="15.7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ht="15.7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ht="15.7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ht="15.7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ht="15.7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ht="15.7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ht="15.7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ht="15.7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ht="15.7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ht="15.7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ht="15.7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ht="15.7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ht="15.7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ht="15.7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ht="15.7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ht="15.7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ht="15.7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ht="15.7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ht="15.7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ht="15.7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ht="15.7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ht="15.7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ht="15.7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ht="15.7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ht="15.7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ht="15.7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ht="15.7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ht="15.7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ht="15.7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ht="15.7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ht="15.7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ht="15.7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ht="15.7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ht="15.7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ht="15.7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ht="15.7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ht="15.7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ht="15.7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ht="15.7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ht="15.7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ht="15.7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ht="15.7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ht="15.7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ht="15.7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ht="15.7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ht="15.7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ht="15.7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ht="15.7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ht="15.7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ht="15.7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ht="15.7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ht="15.7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ht="15.7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ht="15.7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ht="15.7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ht="15.7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ht="15.7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ht="15.7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ht="15.7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ht="15.7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ht="15.7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ht="15.7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ht="15.7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ht="15.7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37" ht="15.7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37" ht="15.7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37" ht="15.7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37" ht="15.7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37" ht="15.7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37" ht="15.7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37" ht="15.7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37" ht="15.7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37" ht="15.7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37" ht="15.7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37" ht="15.7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37" ht="15.7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37" ht="15.7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37" ht="15.7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37" ht="15.7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37" ht="15.7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37" ht="15.7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37" ht="15.7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37" ht="15.7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37" ht="15.7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37" ht="15.7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37" ht="15.7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37" ht="15.7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37" ht="15.7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37" ht="15.7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37" ht="15.7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37" ht="15.7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37" ht="15.7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row>
    <row r="251" spans="1:37" ht="15.7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row>
    <row r="252" spans="1:37" ht="15.7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row>
    <row r="253" spans="1:37" ht="15.7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row>
    <row r="254" spans="1:37" ht="15.7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row>
    <row r="255" spans="1:37" ht="15.7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row>
    <row r="256" spans="1:37" ht="15.7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row>
    <row r="257" spans="1:37" ht="15.7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row>
    <row r="258" spans="1:37" ht="15.7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row>
    <row r="259" spans="1:37" ht="15.7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row>
    <row r="260" spans="1:37" ht="15.7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row>
    <row r="261" spans="1:37" ht="15.7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row>
    <row r="262" spans="1:37" ht="15.7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row>
    <row r="263" spans="1:37" ht="15.7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row>
    <row r="264" spans="1:37" ht="15.7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row>
    <row r="265" spans="1:37" ht="15.7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row>
    <row r="266" spans="1:37" ht="15.7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row>
    <row r="267" spans="1:37" ht="15.7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row>
    <row r="268" spans="1:37" ht="15.7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row>
    <row r="269" spans="1:37" ht="15.7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row>
    <row r="270" spans="1:37" ht="15.7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row>
    <row r="271" spans="1:37" ht="15.7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row>
    <row r="272" spans="1:37" ht="15.7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row>
    <row r="273" spans="1:37" ht="15.7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row>
    <row r="274" spans="1:37" ht="15.7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row>
    <row r="275" spans="1:37" ht="15.7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row>
    <row r="276" spans="1:37" ht="15.7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row>
    <row r="277" spans="1:37" ht="15.7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row>
    <row r="278" spans="1:37" ht="15.7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row>
    <row r="279" spans="1:37" ht="15.7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row>
    <row r="280" spans="1:37" ht="15.7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row>
    <row r="281" spans="1:37" ht="15.7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row>
    <row r="282" spans="1:37" ht="15.7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row>
    <row r="283" spans="1:37" ht="15.7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row>
    <row r="284" spans="1:37" ht="15.7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row>
    <row r="285" spans="1:37" ht="15.7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row>
    <row r="286" spans="1:37" ht="15.7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row>
    <row r="287" spans="1:37" ht="15.7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row>
    <row r="288" spans="1:37" ht="15.7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row>
    <row r="289" spans="1:37" ht="15.7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row>
    <row r="290" spans="1:37" ht="15.7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row>
    <row r="291" spans="1:37" ht="15.7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row>
    <row r="292" spans="1:37" ht="15.7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row>
    <row r="293" spans="1:37" ht="15.7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row>
    <row r="294" spans="1:37" ht="15.7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5" spans="1:37" ht="15.7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row>
    <row r="296" spans="1:37" ht="15.7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row>
    <row r="297" spans="1:37" ht="15.7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row>
    <row r="298" spans="1:37" ht="15.7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row>
    <row r="299" spans="1:37" ht="15.7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row>
    <row r="300" spans="1:37" ht="15.7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row>
    <row r="301" spans="1:37" ht="15.7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row>
    <row r="302" spans="1:37" ht="15.7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row>
    <row r="303" spans="1:37" ht="15.7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row>
    <row r="304" spans="1:37" ht="15.7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row>
    <row r="305" spans="1:37" ht="15.7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row>
    <row r="306" spans="1:37" ht="15.7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row>
    <row r="307" spans="1:37" ht="15.7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row>
    <row r="308" spans="1:37" ht="15.7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row>
    <row r="309" spans="1:37" ht="15.7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row>
    <row r="310" spans="1:37" ht="15.7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row>
    <row r="311" spans="1:37" ht="15.7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row>
    <row r="312" spans="1:37" ht="15.7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row>
    <row r="313" spans="1:37" ht="15.7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row>
    <row r="314" spans="1:37" ht="15.7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row>
    <row r="315" spans="1:37" ht="15.7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row>
    <row r="316" spans="1:37" ht="15.7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row>
    <row r="317" spans="1:37" ht="15.7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row>
    <row r="318" spans="1:37" ht="15.7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row>
    <row r="319" spans="1:37" ht="15.7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row>
    <row r="320" spans="1:37" ht="15.7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row>
    <row r="321" spans="1:37" ht="15.7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row>
    <row r="322" spans="1:37" ht="15.7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row>
    <row r="323" spans="1:37" ht="15.7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row>
    <row r="324" spans="1:37" ht="15.7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row>
    <row r="325" spans="1:37" ht="15.7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row>
    <row r="326" spans="1:37" ht="15.7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row>
    <row r="327" spans="1:37" ht="15.7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row>
    <row r="328" spans="1:37" ht="15.7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row>
    <row r="329" spans="1:37" ht="15.7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row>
    <row r="330" spans="1:37" ht="15.7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row>
    <row r="331" spans="1:37" ht="15.7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row>
    <row r="332" spans="1:37" ht="15.7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row>
    <row r="333" spans="1:37" ht="15.7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row>
    <row r="334" spans="1:37" ht="15.7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row>
    <row r="335" spans="1:37" ht="15.7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row>
    <row r="336" spans="1:37" ht="15.7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row>
    <row r="337" spans="1:37" ht="15.7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row>
    <row r="338" spans="1:37" ht="15.7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row>
    <row r="339" spans="1:37" ht="15.7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row>
    <row r="340" spans="1:37" ht="15.7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row>
    <row r="341" spans="1:37" ht="15.7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row>
    <row r="342" spans="1:37" ht="15.7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row>
    <row r="343" spans="1:37" ht="15.7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row>
    <row r="344" spans="1:37" ht="15.7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row>
    <row r="345" spans="1:37" ht="15.7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row>
    <row r="346" spans="1:37" ht="15.7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row>
    <row r="347" spans="1:37" ht="15.7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row>
    <row r="348" spans="1:37" ht="15.7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row>
    <row r="349" spans="1:37" ht="15.7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row>
    <row r="350" spans="1:37" ht="15.7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row>
    <row r="351" spans="1:37" ht="15.7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row>
    <row r="352" spans="1:37" ht="15.7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row>
    <row r="353" spans="1:37" ht="15.7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row>
    <row r="354" spans="1:37" ht="15.7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row>
    <row r="355" spans="1:37" ht="15.7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row>
    <row r="356" spans="1:37" ht="15.7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row>
    <row r="357" spans="1:37" ht="15.7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row>
    <row r="358" spans="1:37" ht="15.7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row>
    <row r="359" spans="1:37" ht="15.7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row>
    <row r="360" spans="1:37" ht="15.7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row>
    <row r="361" spans="1:37" ht="15.7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row>
    <row r="362" spans="1:37" ht="15.7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row>
    <row r="363" spans="1:37" ht="15.7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row>
    <row r="364" spans="1:37" ht="15.7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row>
    <row r="365" spans="1:37" ht="15.7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row>
    <row r="366" spans="1:37" ht="15.7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row>
    <row r="367" spans="1:37" ht="15.7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row>
    <row r="368" spans="1:37" ht="15.7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row>
    <row r="369" spans="1:37" ht="15.7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row>
    <row r="370" spans="1:37" ht="15.7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row>
    <row r="371" spans="1:37" ht="15.7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row>
    <row r="372" spans="1:37" ht="15.7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row>
    <row r="373" spans="1:37" ht="15.7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row>
    <row r="374" spans="1:37" ht="15.7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row>
    <row r="375" spans="1:37" ht="15.7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row>
    <row r="376" spans="1:37" ht="15.7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row>
    <row r="377" spans="1:37" ht="15.7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row>
    <row r="378" spans="1:37" ht="15.7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row>
    <row r="379" spans="1:37" ht="15.7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row>
    <row r="380" spans="1:37" ht="15.7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row>
    <row r="381" spans="1:37" ht="15.7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row>
    <row r="382" spans="1:37" ht="15.7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row>
    <row r="383" spans="1:37" ht="15.7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row>
    <row r="384" spans="1:37" ht="15.7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row>
    <row r="385" spans="1:37" ht="15.7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row>
    <row r="386" spans="1:37" ht="15.7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row>
    <row r="387" spans="1:37" ht="15.7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row>
    <row r="388" spans="1:37" ht="15.7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row>
    <row r="389" spans="1:37" ht="15.7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row>
    <row r="390" spans="1:37" ht="15.7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row>
    <row r="391" spans="1:37" ht="15.7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row>
    <row r="392" spans="1:37" ht="15.7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row>
    <row r="393" spans="1:37" ht="15.7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row>
    <row r="394" spans="1:37" ht="15.7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row>
    <row r="395" spans="1:37" ht="15.7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row>
    <row r="396" spans="1:37" ht="15.7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row>
    <row r="397" spans="1:37" ht="15.7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row>
    <row r="398" spans="1:37" ht="15.7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row>
    <row r="399" spans="1:37" ht="15.7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row>
    <row r="400" spans="1:37" ht="15.7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row>
    <row r="401" spans="1:37" ht="15.7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row>
    <row r="402" spans="1:37" ht="15.7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row>
    <row r="403" spans="1:37" ht="15.7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row>
    <row r="404" spans="1:37" ht="15.7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row>
    <row r="405" spans="1:37" ht="15.7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row>
    <row r="406" spans="1:37" ht="15.7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row>
    <row r="407" spans="1:37" ht="15.7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row>
    <row r="408" spans="1:37" ht="15.7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row>
    <row r="409" spans="1:37" ht="15.7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row>
    <row r="410" spans="1:37" ht="15.7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row>
    <row r="411" spans="1:37" ht="15.7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row>
    <row r="412" spans="1:37" ht="15.7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row>
    <row r="413" spans="1:37" ht="15.7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row>
    <row r="414" spans="1:37" ht="15.7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row>
    <row r="415" spans="1:37" ht="15.7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row>
    <row r="416" spans="1:37" ht="15.7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row>
    <row r="417" spans="1:37" ht="15.7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row>
    <row r="418" spans="1:37" ht="15.7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row>
    <row r="419" spans="1:37" ht="15.7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row>
    <row r="420" spans="1:37" ht="15.7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row>
    <row r="421" spans="1:37" ht="15.7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row>
    <row r="422" spans="1:37" ht="15.7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row>
    <row r="423" spans="1:37" ht="15.7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row>
    <row r="424" spans="1:37" ht="15.7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row>
    <row r="425" spans="1:37" ht="15.7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row>
    <row r="426" spans="1:37" ht="15.7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row>
    <row r="427" spans="1:37" ht="15.7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row>
    <row r="428" spans="1:37" ht="15.7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row>
    <row r="429" spans="1:37" ht="15.7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row>
    <row r="430" spans="1:37" ht="15.7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row>
    <row r="431" spans="1:37" ht="15.7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row>
    <row r="432" spans="1:37" ht="15.7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row>
    <row r="433" spans="1:37" ht="15.7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row>
    <row r="434" spans="1:37" ht="15.7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row>
    <row r="435" spans="1:37" ht="15.7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row>
    <row r="436" spans="1:37" ht="15.7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row>
    <row r="437" spans="1:37" ht="15.7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row>
    <row r="438" spans="1:37" ht="15.7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row>
    <row r="439" spans="1:37" ht="15.7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row>
    <row r="440" spans="1:37" ht="15.7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row>
    <row r="441" spans="1:37" ht="15.7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row>
    <row r="442" spans="1:37" ht="15.7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row>
    <row r="443" spans="1:37" ht="15.7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row>
    <row r="444" spans="1:37" ht="15.7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row>
    <row r="445" spans="1:37" ht="15.7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row>
    <row r="446" spans="1:37" ht="15.7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row>
    <row r="447" spans="1:37" ht="15.7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row>
    <row r="448" spans="1:37" ht="15.7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row>
    <row r="449" spans="1:37" ht="15.7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row>
    <row r="450" spans="1:37" ht="15.7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row>
    <row r="451" spans="1:37" ht="15.7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row>
    <row r="452" spans="1:37" ht="15.7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row>
    <row r="453" spans="1:37" ht="15.7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row>
    <row r="454" spans="1:37" ht="15.7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row>
    <row r="455" spans="1:37" ht="15.7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row>
    <row r="456" spans="1:37" ht="15.7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row>
    <row r="457" spans="1:37" ht="15.7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row>
    <row r="458" spans="1:37" ht="15.7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row>
    <row r="459" spans="1:37" ht="15.7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row>
    <row r="460" spans="1:37" ht="15.7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row>
    <row r="461" spans="1:37" ht="15.7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row>
    <row r="462" spans="1:37" ht="15.7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row>
    <row r="463" spans="1:37" ht="15.7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row>
    <row r="464" spans="1:37" ht="15.7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row>
    <row r="465" spans="1:37" ht="15.7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row>
    <row r="466" spans="1:37" ht="15.7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row>
    <row r="467" spans="1:37" ht="15.7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row>
    <row r="468" spans="1:37" ht="15.7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row>
    <row r="469" spans="1:37" ht="15.7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row>
    <row r="470" spans="1:37" ht="15.7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row>
    <row r="471" spans="1:37" ht="15.7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row>
    <row r="472" spans="1:37" ht="15.7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row>
    <row r="473" spans="1:37" ht="15.7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row>
    <row r="474" spans="1:37" ht="15.7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row>
    <row r="475" spans="1:37" ht="15.7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row>
    <row r="476" spans="1:37" ht="15.7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row>
    <row r="477" spans="1:37" ht="15.7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row>
    <row r="478" spans="1:37" ht="15.7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row>
    <row r="479" spans="1:37" ht="15.7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row>
    <row r="480" spans="1:37" ht="15.7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row>
    <row r="481" spans="1:37" ht="15.7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row>
    <row r="482" spans="1:37" ht="15.7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row>
    <row r="483" spans="1:37" ht="15.7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row>
    <row r="484" spans="1:37" ht="15.7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row>
    <row r="485" spans="1:37" ht="15.7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row>
    <row r="486" spans="1:37" ht="15.7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row>
    <row r="487" spans="1:37" ht="15.7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row>
    <row r="488" spans="1:37" ht="15.7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row>
    <row r="489" spans="1:37" ht="15.7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row>
    <row r="490" spans="1:37" ht="15.7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row>
    <row r="491" spans="1:37" ht="15.7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row>
    <row r="492" spans="1:37" ht="15.7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row>
    <row r="493" spans="1:37" ht="15.7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row>
    <row r="494" spans="1:37" ht="15.7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row>
    <row r="495" spans="1:37" ht="15.7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row>
    <row r="496" spans="1:37" ht="15.7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row>
    <row r="497" spans="1:37" ht="15.7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row>
    <row r="498" spans="1:37" ht="15.7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row>
    <row r="499" spans="1:37" ht="15.7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row>
    <row r="500" spans="1:37" ht="15.7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row>
    <row r="501" spans="1:37" ht="15.7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row>
    <row r="502" spans="1:37" ht="15.7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row>
    <row r="503" spans="1:37" ht="15.7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row>
    <row r="504" spans="1:37" ht="15.7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row>
    <row r="505" spans="1:37" ht="15.7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row>
    <row r="506" spans="1:37" ht="15.7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row>
    <row r="507" spans="1:37" ht="15.7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row>
    <row r="508" spans="1:37" ht="15.7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row>
    <row r="509" spans="1:37" ht="15.7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row>
    <row r="510" spans="1:37" ht="15.7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row>
    <row r="511" spans="1:37" ht="15.7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row>
    <row r="512" spans="1:37" ht="15.7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row>
    <row r="513" spans="1:37" ht="15.7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row>
    <row r="514" spans="1:37" ht="15.7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row>
    <row r="515" spans="1:37" ht="15.7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row>
    <row r="516" spans="1:37" ht="15.7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row>
    <row r="517" spans="1:37" ht="15.7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row>
    <row r="518" spans="1:37" ht="15.7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row>
    <row r="519" spans="1:37" ht="15.7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row>
    <row r="520" spans="1:37" ht="15.7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row>
    <row r="521" spans="1:37" ht="15.7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row>
    <row r="522" spans="1:37" ht="15.7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row>
    <row r="523" spans="1:37" ht="15.7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row>
    <row r="524" spans="1:37" ht="15.7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row>
    <row r="525" spans="1:37" ht="15.7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row>
    <row r="526" spans="1:37" ht="15.7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row>
    <row r="527" spans="1:37" ht="15.7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row>
    <row r="528" spans="1:37" ht="15.7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row>
    <row r="529" spans="1:37" ht="15.7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row>
    <row r="530" spans="1:37" ht="15.7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row>
    <row r="531" spans="1:37" ht="15.7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row>
    <row r="532" spans="1:37" ht="15.7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row>
    <row r="533" spans="1:37" ht="15.7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row>
    <row r="534" spans="1:37" ht="15.7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row>
    <row r="535" spans="1:37" ht="15.7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row>
    <row r="536" spans="1:37" ht="15.7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row>
    <row r="537" spans="1:37" ht="15.7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row>
    <row r="538" spans="1:37" ht="15.7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row>
    <row r="539" spans="1:37" ht="15.7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row>
    <row r="540" spans="1:37" ht="15.7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row>
    <row r="541" spans="1:37" ht="15.7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row>
    <row r="542" spans="1:37" ht="15.7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row>
    <row r="543" spans="1:37" ht="15.7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row>
    <row r="544" spans="1:37" ht="15.7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row>
    <row r="545" spans="1:37" ht="15.7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row>
    <row r="546" spans="1:37" ht="15.7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row>
    <row r="547" spans="1:37" ht="15.7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row>
    <row r="548" spans="1:37" ht="15.7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row>
    <row r="549" spans="1:37" ht="15.7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row>
    <row r="550" spans="1:37" ht="15.7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row>
    <row r="551" spans="1:37" ht="15.7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row>
    <row r="552" spans="1:37" ht="15.7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row>
    <row r="553" spans="1:37" ht="15.7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row>
    <row r="554" spans="1:37" ht="15.7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row>
    <row r="555" spans="1:37" ht="15.7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row>
    <row r="556" spans="1:37" ht="15.7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row>
    <row r="557" spans="1:37" ht="15.7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row>
    <row r="558" spans="1:37" ht="15.7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row>
    <row r="559" spans="1:37" ht="15.7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row>
    <row r="560" spans="1:37" ht="15.7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row>
    <row r="561" spans="1:37" ht="15.7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row>
    <row r="562" spans="1:37" ht="15.7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row>
    <row r="563" spans="1:37" ht="15.7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row>
    <row r="564" spans="1:37" ht="15.7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row>
    <row r="565" spans="1:37" ht="15.7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row>
    <row r="566" spans="1:37" ht="15.7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row>
    <row r="567" spans="1:37" ht="15.7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row>
    <row r="568" spans="1:37" ht="15.7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row>
    <row r="569" spans="1:37" ht="15.7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row>
    <row r="570" spans="1:37" ht="15.7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row>
    <row r="571" spans="1:37" ht="15.7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row>
    <row r="572" spans="1:37" ht="15.7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row>
    <row r="573" spans="1:37" ht="15.7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row>
    <row r="574" spans="1:37" ht="15.7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row>
    <row r="575" spans="1:37" ht="15.7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row>
    <row r="576" spans="1:37" ht="15.7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row>
    <row r="577" spans="1:37" ht="15.7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row>
    <row r="578" spans="1:37" ht="15.7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row>
    <row r="579" spans="1:37" ht="15.7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row>
    <row r="580" spans="1:37" ht="15.7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row>
    <row r="581" spans="1:37" ht="15.7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row>
    <row r="582" spans="1:37" ht="15.7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row>
    <row r="583" spans="1:37" ht="15.7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row>
    <row r="584" spans="1:37" ht="15.7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row>
    <row r="585" spans="1:37" ht="15.7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row>
    <row r="586" spans="1:37" ht="15.7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row>
    <row r="587" spans="1:37" ht="15.7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row>
    <row r="588" spans="1:37" ht="15.7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row>
    <row r="589" spans="1:37" ht="15.7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row>
    <row r="590" spans="1:37" ht="15.7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row>
    <row r="591" spans="1:37" ht="15.7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row>
    <row r="592" spans="1:37" ht="15.7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row>
    <row r="593" spans="1:37" ht="15.7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row>
    <row r="594" spans="1:37" ht="15.7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row>
    <row r="595" spans="1:37" ht="15.7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row>
    <row r="596" spans="1:37" ht="15.7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row>
    <row r="597" spans="1:37" ht="15.7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row>
    <row r="598" spans="1:37" ht="15.7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row>
    <row r="599" spans="1:37" ht="15.7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row>
    <row r="600" spans="1:37" ht="15.7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row>
    <row r="601" spans="1:37" ht="15.7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row>
    <row r="602" spans="1:37" ht="15.7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row>
    <row r="603" spans="1:37" ht="15.7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row>
    <row r="604" spans="1:37" ht="15.7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row>
    <row r="605" spans="1:37" ht="15.7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row>
    <row r="606" spans="1:37" ht="15.7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row>
    <row r="607" spans="1:37" ht="15.7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row>
    <row r="608" spans="1:37" ht="15.7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row>
    <row r="609" spans="1:37" ht="15.7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row>
    <row r="610" spans="1:37" ht="15.7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row>
    <row r="611" spans="1:37" ht="15.7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row>
    <row r="612" spans="1:37" ht="15.7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row>
    <row r="613" spans="1:37" ht="15.7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row>
    <row r="614" spans="1:37" ht="15.7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row>
    <row r="615" spans="1:37" ht="15.7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row>
    <row r="616" spans="1:37" ht="15.7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row>
    <row r="617" spans="1:37" ht="15.7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row>
    <row r="618" spans="1:37" ht="15.7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row>
    <row r="619" spans="1:37" ht="15.7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row>
    <row r="620" spans="1:37" ht="15.7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row>
    <row r="621" spans="1:37" ht="15.7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row>
    <row r="622" spans="1:37" ht="15.7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row>
    <row r="623" spans="1:37" ht="15.7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row>
    <row r="624" spans="1:37" ht="15.7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row>
    <row r="625" spans="1:37" ht="15.7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row>
    <row r="626" spans="1:37" ht="15.7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row>
    <row r="627" spans="1:37" ht="15.7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row>
    <row r="628" spans="1:37" ht="15.7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row>
    <row r="629" spans="1:37" ht="15.7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row>
    <row r="630" spans="1:37" ht="15.7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row>
    <row r="631" spans="1:37" ht="15.7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row>
    <row r="632" spans="1:37" ht="15.7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row>
    <row r="633" spans="1:37" ht="15.7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row>
    <row r="634" spans="1:37" ht="15.7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row>
    <row r="635" spans="1:37" ht="15.7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row>
    <row r="636" spans="1:37" ht="15.7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row>
    <row r="637" spans="1:37" ht="15.7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row>
    <row r="638" spans="1:37" ht="15.7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row>
    <row r="639" spans="1:37" ht="15.7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row>
    <row r="640" spans="1:37" ht="15.7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row>
    <row r="641" spans="1:37" ht="15.7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row>
    <row r="642" spans="1:37" ht="15.7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row>
    <row r="643" spans="1:37" ht="15.7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row>
    <row r="644" spans="1:37" ht="15.7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row>
    <row r="645" spans="1:37" ht="15.7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row>
    <row r="646" spans="1:37" ht="15.7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row>
    <row r="647" spans="1:37" ht="15.7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row>
    <row r="648" spans="1:37" ht="15.7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row>
    <row r="649" spans="1:37" ht="15.7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row>
    <row r="650" spans="1:37" ht="15.7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row>
    <row r="651" spans="1:37" ht="15.7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row>
    <row r="652" spans="1:37" ht="15.7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row>
    <row r="653" spans="1:37" ht="15.7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row>
    <row r="654" spans="1:37" ht="15.7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row>
    <row r="655" spans="1:37" ht="15.7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row>
    <row r="656" spans="1:37" ht="15.7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row>
    <row r="657" spans="1:37" ht="15.7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row>
    <row r="658" spans="1:37" ht="15.7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row>
    <row r="659" spans="1:37" ht="15.7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row>
    <row r="660" spans="1:37" ht="15.7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row>
    <row r="661" spans="1:37" ht="15.7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row>
    <row r="662" spans="1:37" ht="15.7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row>
    <row r="663" spans="1:37" ht="15.7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row>
    <row r="664" spans="1:37" ht="15.7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row>
    <row r="665" spans="1:37" ht="15.7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row>
    <row r="666" spans="1:37" ht="15.7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row>
    <row r="667" spans="1:37" ht="15.7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row>
    <row r="668" spans="1:37" ht="15.7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row>
    <row r="669" spans="1:37" ht="15.7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row>
    <row r="670" spans="1:37" ht="15.7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row>
    <row r="671" spans="1:37" ht="15.7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row>
    <row r="672" spans="1:37" ht="15.7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row>
    <row r="673" spans="1:37" ht="15.7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row>
    <row r="674" spans="1:37" ht="15.7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row>
    <row r="675" spans="1:37" ht="15.7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row>
    <row r="676" spans="1:37" ht="15.7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row>
    <row r="677" spans="1:37" ht="15.7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row>
    <row r="678" spans="1:37" ht="15.7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row>
    <row r="679" spans="1:37" ht="15.7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row>
    <row r="680" spans="1:37" ht="15.7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row>
    <row r="681" spans="1:37" ht="15.7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row>
    <row r="682" spans="1:37" ht="15.7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row>
    <row r="683" spans="1:37" ht="15.7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row>
    <row r="684" spans="1:37" ht="15.7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row>
    <row r="685" spans="1:37" ht="15.7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row>
    <row r="686" spans="1:37" ht="15.7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row>
    <row r="687" spans="1:37" ht="15.7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row>
    <row r="688" spans="1:37" ht="15.7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row>
    <row r="689" spans="1:37" ht="15.7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row>
    <row r="690" spans="1:37" ht="15.7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row>
    <row r="691" spans="1:37" ht="15.7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row>
    <row r="692" spans="1:37" ht="15.7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row>
    <row r="693" spans="1:37" ht="15.7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row>
    <row r="694" spans="1:37" ht="15.7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row>
    <row r="695" spans="1:37" ht="15.7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row>
    <row r="696" spans="1:37" ht="15.7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row>
    <row r="697" spans="1:37" ht="15.7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row>
    <row r="698" spans="1:37" ht="15.7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row>
    <row r="699" spans="1:37" ht="15.7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row>
    <row r="700" spans="1:37" ht="15.7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row>
    <row r="701" spans="1:37" ht="15.7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row>
    <row r="702" spans="1:37" ht="15.7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row>
    <row r="703" spans="1:37" ht="15.7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row>
    <row r="704" spans="1:37" ht="15.7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row>
    <row r="705" spans="1:37" ht="15.7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row>
    <row r="706" spans="1:37" ht="15.7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row>
    <row r="707" spans="1:37" ht="15.7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row>
    <row r="708" spans="1:37" ht="15.7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row>
    <row r="709" spans="1:37" ht="15.7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row>
    <row r="710" spans="1:37" ht="15.7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row>
    <row r="711" spans="1:37" ht="15.7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row>
    <row r="712" spans="1:37" ht="15.7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row>
    <row r="713" spans="1:37" ht="15.7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row>
    <row r="714" spans="1:37" ht="15.7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row>
    <row r="715" spans="1:37" ht="15.7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row>
    <row r="716" spans="1:37" ht="15.7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row>
    <row r="717" spans="1:37" ht="15.7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row>
    <row r="718" spans="1:37" ht="15.7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row>
    <row r="719" spans="1:37" ht="15.7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row>
    <row r="720" spans="1:37" ht="15.7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row>
    <row r="721" spans="1:37" ht="15.7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row>
    <row r="722" spans="1:37" ht="15.7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row>
    <row r="723" spans="1:37" ht="15.7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row>
    <row r="724" spans="1:37" ht="15.7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row>
    <row r="725" spans="1:37" ht="15.7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row>
    <row r="726" spans="1:37" ht="15.7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row>
    <row r="727" spans="1:37" ht="15.7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row>
    <row r="728" spans="1:37" ht="15.7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row>
    <row r="729" spans="1:37" ht="15.7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row>
    <row r="730" spans="1:37" ht="15.7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row>
    <row r="731" spans="1:37" ht="15.7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row>
    <row r="732" spans="1:37" ht="15.7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row>
    <row r="733" spans="1:37" ht="15.7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row>
    <row r="734" spans="1:37" ht="15.7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row>
    <row r="735" spans="1:37" ht="15.7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row>
    <row r="736" spans="1:37" ht="15.7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row>
    <row r="737" spans="1:37" ht="15.7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row>
    <row r="738" spans="1:37" ht="15.7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row>
    <row r="739" spans="1:37" ht="15.7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row>
    <row r="740" spans="1:37" ht="15.7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row>
    <row r="741" spans="1:37" ht="15.7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row>
    <row r="742" spans="1:37" ht="15.7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row>
    <row r="743" spans="1:37" ht="15.7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row>
    <row r="744" spans="1:37" ht="15.7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row>
    <row r="745" spans="1:37" ht="15.7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row>
    <row r="746" spans="1:37" ht="15.7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row>
    <row r="747" spans="1:37" ht="15.7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row>
    <row r="748" spans="1:37" ht="15.7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row>
    <row r="749" spans="1:37" ht="15.7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row>
    <row r="750" spans="1:37" ht="15.7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row>
    <row r="751" spans="1:37" ht="15.7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row>
    <row r="752" spans="1:37" ht="15.7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row>
    <row r="753" spans="1:37" ht="15.7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row>
    <row r="754" spans="1:37" ht="15.7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row>
    <row r="755" spans="1:37" ht="15.7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row>
    <row r="756" spans="1:37" ht="15.7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row>
    <row r="757" spans="1:37" ht="15.7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row>
    <row r="758" spans="1:37" ht="15.7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row>
    <row r="759" spans="1:37" ht="15.7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row>
    <row r="760" spans="1:37" ht="15.7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row>
    <row r="761" spans="1:37" ht="15.7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row>
    <row r="762" spans="1:37" ht="15.7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row>
    <row r="763" spans="1:37" ht="15.7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row>
    <row r="764" spans="1:37" ht="15.7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row>
    <row r="765" spans="1:37" ht="15.7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row>
    <row r="766" spans="1:37" ht="15.7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row>
    <row r="767" spans="1:37" ht="15.7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row>
    <row r="768" spans="1:37" ht="15.7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row>
    <row r="769" spans="1:37" ht="15.7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row>
    <row r="770" spans="1:37" ht="15.7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row>
    <row r="771" spans="1:37" ht="15.7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row>
    <row r="772" spans="1:37" ht="15.7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row>
    <row r="773" spans="1:37" ht="15.7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row>
    <row r="774" spans="1:37" ht="15.7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row>
    <row r="775" spans="1:37" ht="15.7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row>
    <row r="776" spans="1:37" ht="15.7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row>
    <row r="777" spans="1:37" ht="15.7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row>
    <row r="778" spans="1:37" ht="15.7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row>
    <row r="779" spans="1:37" ht="15.7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row>
    <row r="780" spans="1:37" ht="15.7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row>
    <row r="781" spans="1:37" ht="15.7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row>
    <row r="782" spans="1:37" ht="15.7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row>
    <row r="783" spans="1:37" ht="15.7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row>
    <row r="784" spans="1:37" ht="15.7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row>
    <row r="785" spans="1:37" ht="15.7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row>
    <row r="786" spans="1:37" ht="15.7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row>
    <row r="787" spans="1:37" ht="15.7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row>
    <row r="788" spans="1:37" ht="15.7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row>
    <row r="789" spans="1:37" ht="15.7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row>
    <row r="790" spans="1:37" ht="15.7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row>
    <row r="791" spans="1:37" ht="15.7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row>
    <row r="792" spans="1:37" ht="15.7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row>
    <row r="793" spans="1:37" ht="15.7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row>
    <row r="794" spans="1:37" ht="15.7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row>
    <row r="795" spans="1:37" ht="15.7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row>
    <row r="796" spans="1:37" ht="15.7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row>
    <row r="797" spans="1:37" ht="15.7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row>
    <row r="798" spans="1:37" ht="15.7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row>
    <row r="799" spans="1:37" ht="15.7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row>
    <row r="800" spans="1:37" ht="15.7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row>
    <row r="801" spans="1:37" ht="15.7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row>
    <row r="802" spans="1:37" ht="15.7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row>
    <row r="803" spans="1:37" ht="15.7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row>
    <row r="804" spans="1:37" ht="15.7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row>
    <row r="805" spans="1:37" ht="15.7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row>
    <row r="806" spans="1:37" ht="15.7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row>
    <row r="807" spans="1:37" ht="15.7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row>
    <row r="808" spans="1:37" ht="15.7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row>
    <row r="809" spans="1:37" ht="15.7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row>
    <row r="810" spans="1:37" ht="15.7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row>
    <row r="811" spans="1:37" ht="15.7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row>
    <row r="812" spans="1:37" ht="15.7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row>
    <row r="813" spans="1:37" ht="15.7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row>
    <row r="814" spans="1:37" ht="15.7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row>
    <row r="815" spans="1:37" ht="15.7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row>
    <row r="816" spans="1:37" ht="15.7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row>
    <row r="817" spans="1:37" ht="15.7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row>
    <row r="818" spans="1:37" ht="15.7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row>
    <row r="819" spans="1:37" ht="15.7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row>
    <row r="820" spans="1:37" ht="15.7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row>
    <row r="821" spans="1:37" ht="15.7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row>
    <row r="822" spans="1:37" ht="15.7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row>
    <row r="823" spans="1:37" ht="15.7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row>
    <row r="824" spans="1:37" ht="15.7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row>
    <row r="825" spans="1:37" ht="15.7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row>
    <row r="826" spans="1:37" ht="15.7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row>
    <row r="827" spans="1:37" ht="15.7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row>
    <row r="828" spans="1:37" ht="15.7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row>
    <row r="829" spans="1:37" ht="15.7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row>
    <row r="830" spans="1:37" ht="15.7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row>
    <row r="831" spans="1:37" ht="15.7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row>
    <row r="832" spans="1:37" ht="15.7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row>
    <row r="833" spans="1:37" ht="15.7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row>
    <row r="834" spans="1:37" ht="15.7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row>
    <row r="835" spans="1:37" ht="15.7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row>
    <row r="836" spans="1:37" ht="15.7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row>
    <row r="837" spans="1:37" ht="15.7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row>
    <row r="838" spans="1:37" ht="15.7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row>
    <row r="839" spans="1:37" ht="15.7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row>
    <row r="840" spans="1:37" ht="15.7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row>
    <row r="841" spans="1:37" ht="15.7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row>
    <row r="842" spans="1:37" ht="15.7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row>
    <row r="843" spans="1:37" ht="15.7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row>
    <row r="844" spans="1:37" ht="15.7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row>
    <row r="845" spans="1:37" ht="15.7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row>
    <row r="846" spans="1:37" ht="15.7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row>
    <row r="847" spans="1:37" ht="15.7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row>
    <row r="848" spans="1:37" ht="15.7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row>
    <row r="849" spans="1:37" ht="15.7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row>
    <row r="850" spans="1:37" ht="15.7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row>
    <row r="851" spans="1:37" ht="15.7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row>
    <row r="852" spans="1:37" ht="15.7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row>
    <row r="853" spans="1:37" ht="15.7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row>
    <row r="854" spans="1:37" ht="15.7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row>
    <row r="855" spans="1:37" ht="15.7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row>
    <row r="856" spans="1:37" ht="15.7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row>
    <row r="857" spans="1:37" ht="15.7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row>
    <row r="858" spans="1:37" ht="15.7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row>
    <row r="859" spans="1:37" ht="15.7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row>
    <row r="860" spans="1:37" ht="15.7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row>
    <row r="861" spans="1:37" ht="15.7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row>
    <row r="862" spans="1:37" ht="15.7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row>
    <row r="863" spans="1:37" ht="15.7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row>
    <row r="864" spans="1:37" ht="15.7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row>
    <row r="865" spans="1:37" ht="15.7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row>
    <row r="866" spans="1:37" ht="15.7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row>
    <row r="867" spans="1:37" ht="15.7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row>
    <row r="868" spans="1:37" ht="15.7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row>
    <row r="869" spans="1:37" ht="15.7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row>
    <row r="870" spans="1:37" ht="15.7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row>
    <row r="871" spans="1:37" ht="15.7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row>
    <row r="872" spans="1:37" ht="15.7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row>
    <row r="873" spans="1:37" ht="15.7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row>
    <row r="874" spans="1:37" ht="15.7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row>
    <row r="875" spans="1:37" ht="15.7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row>
    <row r="876" spans="1:37" ht="15.7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row>
    <row r="877" spans="1:37" ht="15.7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row>
    <row r="878" spans="1:37" ht="15.7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row>
    <row r="879" spans="1:37" ht="15.7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row>
    <row r="880" spans="1:37" ht="15.7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row>
    <row r="881" spans="1:37" ht="15.7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row>
    <row r="882" spans="1:37" ht="15.7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row>
    <row r="883" spans="1:37" ht="15.7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row>
    <row r="884" spans="1:37" ht="15.7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row>
    <row r="885" spans="1:37" ht="15.7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row>
    <row r="886" spans="1:37" ht="15.7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row>
    <row r="887" spans="1:37" ht="15.7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row>
    <row r="888" spans="1:37" ht="15.7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row>
    <row r="889" spans="1:37" ht="15.7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row>
    <row r="890" spans="1:37" ht="15.7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row>
    <row r="891" spans="1:37" ht="15.7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row>
    <row r="892" spans="1:37" ht="15.7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row>
    <row r="893" spans="1:37" ht="15.7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row>
    <row r="894" spans="1:37" ht="15.7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row>
    <row r="895" spans="1:37" ht="15.7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row>
    <row r="896" spans="1:37" ht="15.7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row>
    <row r="897" spans="1:37" ht="15.7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row>
    <row r="898" spans="1:37" ht="15.7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row>
    <row r="899" spans="1:37" ht="15.7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row>
    <row r="900" spans="1:37" ht="15.7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row>
    <row r="901" spans="1:37" ht="15.7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row>
    <row r="902" spans="1:37" ht="15.7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row>
    <row r="903" spans="1:37" ht="15.7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row>
    <row r="904" spans="1:37" ht="15.7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row>
    <row r="905" spans="1:37" ht="15.7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row>
    <row r="906" spans="1:37" ht="15.7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row>
    <row r="907" spans="1:37" ht="15.7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row>
    <row r="908" spans="1:37" ht="15.7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row>
    <row r="909" spans="1:37" ht="15.7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row>
    <row r="910" spans="1:37" ht="15.7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row>
    <row r="911" spans="1:37" ht="15.7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row>
    <row r="912" spans="1:37" ht="15.7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row>
    <row r="913" spans="1:37" ht="15.7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row>
    <row r="914" spans="1:37" ht="15.7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row>
    <row r="915" spans="1:37" ht="15.7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row>
    <row r="916" spans="1:37" ht="15.7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row>
    <row r="917" spans="1:37" ht="15.7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row>
    <row r="918" spans="1:37" ht="15.7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row>
    <row r="919" spans="1:37" ht="15.7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row>
    <row r="920" spans="1:37" ht="15.7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row>
    <row r="921" spans="1:37" ht="15.7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row>
    <row r="922" spans="1:37" ht="15.7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row>
    <row r="923" spans="1:37" ht="15.7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row>
    <row r="924" spans="1:37" ht="15.7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row>
    <row r="925" spans="1:37" ht="15.7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row>
    <row r="926" spans="1:37" ht="15.7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row>
    <row r="927" spans="1:37" ht="15.7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row>
    <row r="928" spans="1:37" ht="15.7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row>
    <row r="929" spans="1:37" ht="15.7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row>
    <row r="930" spans="1:37" ht="15.7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row>
    <row r="931" spans="1:37" ht="15.7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row>
    <row r="932" spans="1:37" ht="15.7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row>
    <row r="933" spans="1:37" ht="15.7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row>
    <row r="934" spans="1:37" ht="15.7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row>
    <row r="935" spans="1:37" ht="15.7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row>
    <row r="936" spans="1:37" ht="15.7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row>
    <row r="937" spans="1:37" ht="15.7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row>
    <row r="938" spans="1:37" ht="15.7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row>
    <row r="939" spans="1:37" ht="15.7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row>
    <row r="940" spans="1:37" ht="15.7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row>
    <row r="941" spans="1:37" ht="15.7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row>
    <row r="942" spans="1:37" ht="15.7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row>
    <row r="943" spans="1:37" ht="15.7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row>
    <row r="944" spans="1:37" ht="15.7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row>
    <row r="945" spans="1:37" ht="15.7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row>
    <row r="946" spans="1:37" ht="15.7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row>
    <row r="947" spans="1:37" ht="15.7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row>
    <row r="948" spans="1:37" ht="15.7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row>
    <row r="949" spans="1:37" ht="15.7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row>
    <row r="950" spans="1:37" ht="15.7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row>
    <row r="951" spans="1:37" ht="15.7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row>
    <row r="952" spans="1:37" ht="15.7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row>
    <row r="953" spans="1:37" ht="15.7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row>
    <row r="954" spans="1:37" ht="15.7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row>
    <row r="955" spans="1:37" ht="15.7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row>
    <row r="956" spans="1:37" ht="15.7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row>
    <row r="957" spans="1:37" ht="15.7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row>
    <row r="958" spans="1:37" ht="15.7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row>
    <row r="959" spans="1:37" ht="15.7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row>
    <row r="960" spans="1:37" ht="15.7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row>
    <row r="961" spans="1:37" ht="15.7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row>
    <row r="962" spans="1:37" ht="15.7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row>
    <row r="963" spans="1:37" ht="15.7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row>
    <row r="964" spans="1:37" ht="15.7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row>
    <row r="965" spans="1:37" ht="15.7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row>
    <row r="966" spans="1:37" ht="15.7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row>
    <row r="967" spans="1:37" ht="15.7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row>
    <row r="968" spans="1:37" ht="15.7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row>
    <row r="969" spans="1:37" ht="15.7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row>
    <row r="970" spans="1:37" ht="15.7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row>
    <row r="971" spans="1:37" ht="15.7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row>
    <row r="972" spans="1:37" ht="15.7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row>
    <row r="973" spans="1:37" ht="15.7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row>
    <row r="974" spans="1:37" ht="15.7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row>
  </sheetData>
  <pageMargins left="0.25" right="0" top="0" bottom="0" header="0" footer="0"/>
  <pageSetup scale="50"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07FD80-11E6-43C3-9A45-275F2BF7A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FE72E3-8D2F-4544-AB4D-68DE30BB2D3D}">
  <ds:schemaRefs>
    <ds:schemaRef ds:uri="http://schemas.microsoft.com/sharepoint/v3/contenttype/forms"/>
  </ds:schemaRefs>
</ds:datastoreItem>
</file>

<file path=customXml/itemProps3.xml><?xml version="1.0" encoding="utf-8"?>
<ds:datastoreItem xmlns:ds="http://schemas.openxmlformats.org/officeDocument/2006/customXml" ds:itemID="{DCBBD970-831D-41CD-ACC3-CBF98E11FFF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HPV Vaccination Business Case </vt:lpstr>
      <vt:lpstr>Sample Data HPV Vaccination Bus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Jones</dc:creator>
  <cp:lastModifiedBy>Jessie Daigneault</cp:lastModifiedBy>
  <dcterms:created xsi:type="dcterms:W3CDTF">2016-08-02T19:18:35Z</dcterms:created>
  <dcterms:modified xsi:type="dcterms:W3CDTF">2025-04-01T15:23:28Z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