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aigneault\Desktop\"/>
    </mc:Choice>
  </mc:AlternateContent>
  <bookViews>
    <workbookView xWindow="0" yWindow="0" windowWidth="19200" windowHeight="7050"/>
  </bookViews>
  <sheets>
    <sheet name="Overview" sheetId="3" r:id="rId1"/>
    <sheet name="Example 1" sheetId="2" r:id="rId2"/>
    <sheet name="Example 2" sheetId="1" r:id="rId3"/>
    <sheet name="Blank " sheetId="4" r:id="rId4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4" l="1"/>
  <c r="C5" i="1" l="1"/>
  <c r="C5" i="2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L33" i="1"/>
  <c r="I33" i="1"/>
  <c r="J32" i="1"/>
  <c r="I32" i="1"/>
  <c r="J31" i="1"/>
  <c r="I31" i="1"/>
  <c r="J30" i="1"/>
  <c r="I30" i="1"/>
  <c r="J29" i="1"/>
  <c r="I29" i="1"/>
  <c r="J28" i="1"/>
  <c r="I28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I43" i="2"/>
  <c r="I42" i="2"/>
  <c r="I41" i="2"/>
  <c r="I40" i="2"/>
  <c r="I39" i="2"/>
  <c r="I38" i="2"/>
  <c r="I37" i="2"/>
  <c r="I36" i="2"/>
  <c r="L35" i="2"/>
  <c r="I35" i="2"/>
  <c r="I34" i="2"/>
  <c r="I33" i="2"/>
  <c r="I32" i="2"/>
  <c r="I31" i="2"/>
  <c r="I30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</calcChain>
</file>

<file path=xl/sharedStrings.xml><?xml version="1.0" encoding="utf-8"?>
<sst xmlns="http://schemas.openxmlformats.org/spreadsheetml/2006/main" count="299" uniqueCount="136">
  <si>
    <t>CPT Code</t>
  </si>
  <si>
    <t>Visit</t>
  </si>
  <si>
    <t>Utilization</t>
  </si>
  <si>
    <t>Visit %</t>
  </si>
  <si>
    <t>Medicaid Reimbursement</t>
  </si>
  <si>
    <t>PROBLEM FOCUS VISIT, NEW</t>
  </si>
  <si>
    <t>$72-$79</t>
  </si>
  <si>
    <t>$64-$70</t>
  </si>
  <si>
    <t>EXPANDED VISIT, NEW</t>
  </si>
  <si>
    <t>$123-$125</t>
  </si>
  <si>
    <t>$114-$125</t>
  </si>
  <si>
    <t>DETAILED VISIT, NEW</t>
  </si>
  <si>
    <t>$177-$195</t>
  </si>
  <si>
    <t>$165-$182</t>
  </si>
  <si>
    <t>COMPREHENSIVE VISIT, NEW (MOD)</t>
  </si>
  <si>
    <t>$271-$298</t>
  </si>
  <si>
    <t>$252-$257</t>
  </si>
  <si>
    <t>NEW-COMPLEX</t>
  </si>
  <si>
    <t>$340-374</t>
  </si>
  <si>
    <t>$316-$348</t>
  </si>
  <si>
    <t>MINIMUM, EST</t>
  </si>
  <si>
    <t>$33-$36</t>
  </si>
  <si>
    <t>$30-$33</t>
  </si>
  <si>
    <t>PROBLEM FOCUS VISIT, EST</t>
  </si>
  <si>
    <t>$71-$78</t>
  </si>
  <si>
    <t>$66-$73</t>
  </si>
  <si>
    <t>EXPANDED VISIT, EST</t>
  </si>
  <si>
    <t>$120-$132</t>
  </si>
  <si>
    <t>$111-$122</t>
  </si>
  <si>
    <t>DETAILED VISIT, EST</t>
  </si>
  <si>
    <t>$176-$194</t>
  </si>
  <si>
    <t>$164-$180</t>
  </si>
  <si>
    <t>COMPLEX VISIT, EST</t>
  </si>
  <si>
    <t>$237-$261</t>
  </si>
  <si>
    <t>$221-$243</t>
  </si>
  <si>
    <t>NEW 12-17</t>
  </si>
  <si>
    <t>$223-$245</t>
  </si>
  <si>
    <t>$207-$228</t>
  </si>
  <si>
    <t>NEW 18-39</t>
  </si>
  <si>
    <t>$215-$237</t>
  </si>
  <si>
    <t>$200-$219</t>
  </si>
  <si>
    <t>NEW 40-64</t>
  </si>
  <si>
    <t>$250-$275</t>
  </si>
  <si>
    <t>$233-$256</t>
  </si>
  <si>
    <t>EST 12-17</t>
  </si>
  <si>
    <t>$190-$209</t>
  </si>
  <si>
    <t>EST 18-39</t>
  </si>
  <si>
    <t>$194-$213</t>
  </si>
  <si>
    <t>$180-$198</t>
  </si>
  <si>
    <t>EST 40-64</t>
  </si>
  <si>
    <t>$192-$211</t>
  </si>
  <si>
    <t>ADD</t>
  </si>
  <si>
    <t>Total</t>
  </si>
  <si>
    <t>Office Procedures</t>
  </si>
  <si>
    <t>NEXPLANON INSERT</t>
  </si>
  <si>
    <t>$232-$255</t>
  </si>
  <si>
    <t>$218-$239</t>
  </si>
  <si>
    <t>NEXPLANON REMOVAL</t>
  </si>
  <si>
    <t>$264-$290</t>
  </si>
  <si>
    <t>$246-$271</t>
  </si>
  <si>
    <t>NEXPLANON REMOVAL-INSERT</t>
  </si>
  <si>
    <t>$368-$405</t>
  </si>
  <si>
    <t>$344-$378</t>
  </si>
  <si>
    <t>$219-$241</t>
  </si>
  <si>
    <t>$204-$224</t>
  </si>
  <si>
    <t>$216-$238</t>
  </si>
  <si>
    <t>$201-$221</t>
  </si>
  <si>
    <t>N/A</t>
  </si>
  <si>
    <t>DIAPHRAGM/CERVICAL CAP FITTING</t>
  </si>
  <si>
    <t>$109-$120</t>
  </si>
  <si>
    <t>$99-$109</t>
  </si>
  <si>
    <t>COLPOSCOPY</t>
  </si>
  <si>
    <t>$172-$189</t>
  </si>
  <si>
    <t>$174-$191</t>
  </si>
  <si>
    <t>BIOPSY/CURETTE OF CERVIX W SCOPE</t>
  </si>
  <si>
    <t>$243-$267</t>
  </si>
  <si>
    <t>$239-$263</t>
  </si>
  <si>
    <t>BIOPSY OF CERVIX W/ COLPO</t>
  </si>
  <si>
    <t>$226-$249</t>
  </si>
  <si>
    <t>$225-$248</t>
  </si>
  <si>
    <t>IUD/IUC INSERTION</t>
  </si>
  <si>
    <t>$123-$135</t>
  </si>
  <si>
    <t>IUD/IUC REMOVAL</t>
  </si>
  <si>
    <t>$156-$172</t>
  </si>
  <si>
    <t>$146-$161</t>
  </si>
  <si>
    <t>IMMUNIZATION ADMIN</t>
  </si>
  <si>
    <t>$27-$30</t>
  </si>
  <si>
    <t>$26-$29</t>
  </si>
  <si>
    <t>DEPO INJECTION ADMIN</t>
  </si>
  <si>
    <t>Full Fee</t>
  </si>
  <si>
    <t>Cost</t>
  </si>
  <si>
    <t>Grantee Average Full Fee</t>
  </si>
  <si>
    <t>Grantee Average Cost</t>
  </si>
  <si>
    <t>Highest PI Rate</t>
  </si>
  <si>
    <t xml:space="preserve">Medicaid Reimbursement </t>
  </si>
  <si>
    <t xml:space="preserve">Medicare Reimbursement </t>
  </si>
  <si>
    <t xml:space="preserve">Cost/RVU Range: </t>
  </si>
  <si>
    <t xml:space="preserve">Site 1 Cost/RVU: </t>
  </si>
  <si>
    <t>Grantee Average Cost/RVU:</t>
  </si>
  <si>
    <t>Example 1:  Site 1 (1 of 9 in a grantee network)</t>
  </si>
  <si>
    <t>Example 2: Site 2 with a lower than network average Cost/RVU</t>
  </si>
  <si>
    <t xml:space="preserve">Site 2 Cost/RVU: </t>
  </si>
  <si>
    <t>Grantee  Average Cost</t>
  </si>
  <si>
    <t>Grantee  Average Full Fee</t>
  </si>
  <si>
    <t>$103.43 (average of the 9 sites in the network)</t>
  </si>
  <si>
    <t xml:space="preserve">to their subrecipients. </t>
  </si>
  <si>
    <t xml:space="preserve">averages. </t>
  </si>
  <si>
    <t>subrecipient) understand if a service site's costs and full fees for each CPT service provided is in line with, below, or above network</t>
  </si>
  <si>
    <t>This tool is adapted from a tool the former Title X grantee in Montana, the Montana Department of Health and Human Services, uses to provide TA</t>
  </si>
  <si>
    <t>This Excel workbook expands on the Abbreviated Cost Analysis workbook. It displays cost and reimbursement rates by payers to provide</t>
  </si>
  <si>
    <t>by reviewing Medicaid, Medicare, private insurance (PI), and grantee fees in a simplified spreadsheet. This tool can help a Title X grantee (or</t>
  </si>
  <si>
    <t>"at-a-glance" analysis. This tool provides grantees, or subrecipients who manage direct service sites, and service sites information to set informed fees</t>
  </si>
  <si>
    <t xml:space="preserve">This Excel workbook has a companion job aid, Using Cost Analysis Data to Support Quality Improvement, that discusses the analyses for each example. </t>
  </si>
  <si>
    <t>Refer to Key Terms for Completing a Cost Analysis job aid for definitions of terms used in this document.</t>
  </si>
  <si>
    <t xml:space="preserve">The Example 1 tab displays data for a site with a higher Cost/RVU compared to the Title X grantee's network average. The Example 2 tab displays data  </t>
  </si>
  <si>
    <t xml:space="preserve">for a second site with a lower Cost/RVU compared to the Title X grantee's network average. The Blank tab displays a table for completion. </t>
  </si>
  <si>
    <t>Comparison Ratio (Cost/RVU divided by conversion factor):</t>
  </si>
  <si>
    <t xml:space="preserve">1. The Suggested New Full Fee is calculated based on 0% to 10% above the highest PI rate. By comparing to the network range, as well as other revelant factors (i.e., grant funding, TPP payer mix, etc.), an agency may also  </t>
  </si>
  <si>
    <t xml:space="preserve">choose to make the rates more or less than the suggested range. </t>
  </si>
  <si>
    <t>Note</t>
  </si>
  <si>
    <t>DESTRUCTION OF LESION(S), PENIS, SIMPLE</t>
  </si>
  <si>
    <t>DESTRUCTION OF LESION(S), VULVA, SIMPLE</t>
  </si>
  <si>
    <t>DESTRUCTION OF LESION(S) VAGINAL, SIMPLE</t>
  </si>
  <si>
    <t>Site and grantee data to be added</t>
  </si>
  <si>
    <t xml:space="preserve">Site [insert #] Cost/RVU: </t>
  </si>
  <si>
    <t xml:space="preserve">Cost/RVU Range (insert range for sites in grantee network): </t>
  </si>
  <si>
    <r>
      <t>Suggested New Full Fee (100-110% of PI rate)</t>
    </r>
    <r>
      <rPr>
        <b/>
        <vertAlign val="superscript"/>
        <sz val="11"/>
        <rFont val="Arial"/>
        <family val="2"/>
      </rPr>
      <t>1</t>
    </r>
  </si>
  <si>
    <t xml:space="preserve">$48.11 - $205.71 (lowest and highest among the 9 sites in the network) </t>
  </si>
  <si>
    <t>This job aid was supported by the Office of Population Affairs (Grants FPTPA006030 and FPTPA006028-04-00). The views expressed do not necessarily reflect the official policies of the Department of Health and Human Services; nor does mention of trade names, commercial practices, or organizations imply endorsement by the U.S. Government.</t>
  </si>
  <si>
    <t xml:space="preserve">Using Cost Analysis Data to Support Quality Improvement </t>
  </si>
  <si>
    <t>Table 1</t>
  </si>
  <si>
    <t>Table 2</t>
  </si>
  <si>
    <t>Example 1 Tables 1 and 2 begin in cell A8 and A29.</t>
  </si>
  <si>
    <t>Cost/RVU data begins in cells B3.</t>
  </si>
  <si>
    <t>Example 2 Tables 1 and 2 begin in cell A8 and A27.</t>
  </si>
  <si>
    <t>Example 3 Tables 1 and 2 begin in cell A8 and A27.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</si>
</sst>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name val="Arial"/>
      <family val="2"/>
    </font>
    <font>
      <b/>
      <u/>
      <sz val="11"/>
      <color rgb="FF000000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D8E4BC"/>
        <bgColor rgb="FFD8E4B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rgb="FF92CDD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vertical="center"/>
    </xf>
    <xf numFmtId="0" fontId="7" fillId="0" borderId="5" xfId="1" applyFont="1" applyBorder="1"/>
    <xf numFmtId="8" fontId="4" fillId="0" borderId="0" xfId="0" applyNumberFormat="1" applyFont="1" applyBorder="1" applyAlignment="1">
      <alignment horizontal="left" vertical="center"/>
    </xf>
    <xf numFmtId="0" fontId="7" fillId="0" borderId="0" xfId="1" applyFont="1" applyBorder="1"/>
    <xf numFmtId="0" fontId="7" fillId="0" borderId="6" xfId="1" applyFont="1" applyBorder="1"/>
    <xf numFmtId="2" fontId="6" fillId="0" borderId="0" xfId="2" applyNumberFormat="1" applyFont="1" applyBorder="1" applyAlignment="1">
      <alignment horizontal="left" vertical="center"/>
    </xf>
    <xf numFmtId="0" fontId="8" fillId="0" borderId="0" xfId="1" applyFont="1" applyAlignment="1"/>
    <xf numFmtId="0" fontId="7" fillId="0" borderId="7" xfId="1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7" fillId="0" borderId="8" xfId="1" applyFont="1" applyBorder="1"/>
    <xf numFmtId="0" fontId="7" fillId="0" borderId="9" xfId="1" applyFont="1" applyBorder="1"/>
    <xf numFmtId="0" fontId="7" fillId="0" borderId="0" xfId="1" applyFont="1" applyAlignment="1"/>
    <xf numFmtId="0" fontId="8" fillId="0" borderId="0" xfId="1" applyFont="1" applyAlignment="1">
      <alignment horizontal="center"/>
    </xf>
    <xf numFmtId="0" fontId="4" fillId="0" borderId="0" xfId="0" applyFont="1" applyBorder="1" applyAlignment="1">
      <alignment vertical="center"/>
    </xf>
    <xf numFmtId="0" fontId="7" fillId="2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right"/>
    </xf>
    <xf numFmtId="9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right"/>
    </xf>
    <xf numFmtId="0" fontId="7" fillId="0" borderId="1" xfId="1" applyFont="1" applyBorder="1" applyAlignment="1">
      <alignment horizontal="left" vertical="top"/>
    </xf>
    <xf numFmtId="0" fontId="10" fillId="2" borderId="1" xfId="1" applyFont="1" applyFill="1" applyBorder="1" applyAlignment="1">
      <alignment horizontal="left" vertical="top"/>
    </xf>
    <xf numFmtId="0" fontId="9" fillId="2" borderId="1" xfId="1" applyFont="1" applyFill="1" applyBorder="1"/>
    <xf numFmtId="0" fontId="10" fillId="2" borderId="1" xfId="1" applyFont="1" applyFill="1" applyBorder="1"/>
    <xf numFmtId="0" fontId="10" fillId="2" borderId="1" xfId="1" applyFont="1" applyFill="1" applyBorder="1" applyAlignment="1">
      <alignment horizontal="center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7" fillId="0" borderId="0" xfId="1" applyFont="1" applyFill="1" applyAlignment="1"/>
    <xf numFmtId="0" fontId="7" fillId="0" borderId="0" xfId="1" applyFont="1" applyFill="1" applyAlignment="1">
      <alignment horizontal="left" vertical="top" wrapText="1"/>
    </xf>
    <xf numFmtId="0" fontId="10" fillId="0" borderId="0" xfId="1" applyFont="1" applyBorder="1" applyAlignment="1">
      <alignment horizontal="left"/>
    </xf>
    <xf numFmtId="0" fontId="10" fillId="0" borderId="0" xfId="1" applyFont="1" applyFill="1" applyAlignment="1">
      <alignment horizontal="left"/>
    </xf>
    <xf numFmtId="0" fontId="6" fillId="0" borderId="0" xfId="1" applyFont="1" applyFill="1" applyAlignment="1"/>
    <xf numFmtId="0" fontId="7" fillId="0" borderId="0" xfId="1" applyFont="1"/>
    <xf numFmtId="0" fontId="7" fillId="0" borderId="7" xfId="1" applyFont="1" applyBorder="1"/>
    <xf numFmtId="0" fontId="12" fillId="0" borderId="0" xfId="1" applyFont="1" applyAlignment="1">
      <alignment horizontal="left"/>
    </xf>
    <xf numFmtId="0" fontId="13" fillId="0" borderId="0" xfId="1" applyFont="1" applyAlignment="1">
      <alignment vertical="center"/>
    </xf>
    <xf numFmtId="0" fontId="6" fillId="0" borderId="0" xfId="1" applyFont="1"/>
    <xf numFmtId="8" fontId="4" fillId="0" borderId="0" xfId="0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8" fontId="7" fillId="0" borderId="0" xfId="1" applyNumberFormat="1" applyFont="1"/>
    <xf numFmtId="0" fontId="14" fillId="0" borderId="0" xfId="0" applyFont="1" applyAlignment="1">
      <alignment vertical="center"/>
    </xf>
    <xf numFmtId="0" fontId="7" fillId="0" borderId="0" xfId="1" applyFont="1" applyFill="1"/>
    <xf numFmtId="0" fontId="9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7" fillId="7" borderId="1" xfId="1" applyFont="1" applyFill="1" applyBorder="1" applyAlignment="1">
      <alignment horizontal="center"/>
    </xf>
    <xf numFmtId="9" fontId="7" fillId="7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0" xfId="1" applyFont="1" applyFill="1" applyAlignment="1">
      <alignment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/>
    </xf>
    <xf numFmtId="9" fontId="7" fillId="0" borderId="0" xfId="1" applyNumberFormat="1" applyFont="1" applyAlignment="1">
      <alignment horizontal="center"/>
    </xf>
    <xf numFmtId="0" fontId="10" fillId="4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7" fillId="0" borderId="1" xfId="1" applyFont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/>
    <xf numFmtId="0" fontId="15" fillId="0" borderId="0" xfId="1" applyFont="1"/>
    <xf numFmtId="0" fontId="4" fillId="0" borderId="0" xfId="0" applyFont="1" applyFill="1"/>
    <xf numFmtId="0" fontId="1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17" fillId="0" borderId="0" xfId="0" applyFont="1" applyAlignment="1">
      <alignment wrapText="1"/>
    </xf>
    <xf numFmtId="8" fontId="6" fillId="0" borderId="3" xfId="0" applyNumberFormat="1" applyFont="1" applyBorder="1" applyAlignment="1">
      <alignment vertical="center"/>
    </xf>
    <xf numFmtId="8" fontId="6" fillId="0" borderId="4" xfId="0" applyNumberFormat="1" applyFont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9" fillId="6" borderId="10" xfId="1" applyFont="1" applyFill="1" applyBorder="1" applyAlignment="1">
      <alignment horizontal="center" vertical="top" wrapText="1"/>
    </xf>
    <xf numFmtId="0" fontId="9" fillId="2" borderId="11" xfId="1" applyFont="1" applyFill="1" applyBorder="1"/>
    <xf numFmtId="0" fontId="10" fillId="2" borderId="11" xfId="1" applyFont="1" applyFill="1" applyBorder="1" applyAlignment="1">
      <alignment horizontal="center"/>
    </xf>
    <xf numFmtId="0" fontId="10" fillId="2" borderId="11" xfId="1" applyFont="1" applyFill="1" applyBorder="1"/>
    <xf numFmtId="0" fontId="7" fillId="0" borderId="12" xfId="1" applyFont="1" applyFill="1" applyBorder="1" applyAlignment="1">
      <alignment horizontal="left" vertical="top"/>
    </xf>
    <xf numFmtId="0" fontId="7" fillId="0" borderId="13" xfId="1" applyFont="1" applyFill="1" applyBorder="1" applyAlignment="1">
      <alignment horizontal="center" wrapText="1"/>
    </xf>
    <xf numFmtId="0" fontId="7" fillId="0" borderId="13" xfId="1" applyFont="1" applyFill="1" applyBorder="1"/>
    <xf numFmtId="0" fontId="10" fillId="6" borderId="10" xfId="1" applyFont="1" applyFill="1" applyBorder="1" applyAlignment="1">
      <alignment horizontal="center" vertical="top"/>
    </xf>
    <xf numFmtId="0" fontId="9" fillId="6" borderId="15" xfId="1" applyFont="1" applyFill="1" applyBorder="1" applyAlignment="1">
      <alignment horizontal="center" vertical="top" wrapText="1"/>
    </xf>
    <xf numFmtId="0" fontId="9" fillId="0" borderId="16" xfId="1" applyFont="1" applyFill="1" applyBorder="1"/>
    <xf numFmtId="0" fontId="9" fillId="0" borderId="11" xfId="1" applyFont="1" applyFill="1" applyBorder="1"/>
    <xf numFmtId="0" fontId="7" fillId="0" borderId="11" xfId="1" applyFont="1" applyFill="1" applyBorder="1" applyAlignment="1">
      <alignment horizontal="right"/>
    </xf>
    <xf numFmtId="0" fontId="7" fillId="0" borderId="11" xfId="1" applyFont="1" applyFill="1" applyBorder="1"/>
    <xf numFmtId="0" fontId="10" fillId="0" borderId="11" xfId="1" applyFont="1" applyFill="1" applyBorder="1"/>
    <xf numFmtId="0" fontId="7" fillId="0" borderId="17" xfId="1" applyFont="1" applyFill="1" applyBorder="1"/>
    <xf numFmtId="0" fontId="7" fillId="2" borderId="12" xfId="1" applyFont="1" applyFill="1" applyBorder="1" applyAlignment="1">
      <alignment horizontal="left" vertical="top"/>
    </xf>
    <xf numFmtId="0" fontId="7" fillId="0" borderId="12" xfId="1" applyFont="1" applyBorder="1" applyAlignment="1">
      <alignment horizontal="left" vertical="top"/>
    </xf>
    <xf numFmtId="164" fontId="7" fillId="0" borderId="13" xfId="1" applyNumberFormat="1" applyFont="1" applyFill="1" applyBorder="1" applyAlignment="1">
      <alignment horizontal="center"/>
    </xf>
    <xf numFmtId="0" fontId="9" fillId="8" borderId="10" xfId="1" applyFont="1" applyFill="1" applyBorder="1" applyAlignment="1">
      <alignment horizontal="center" vertical="top"/>
    </xf>
    <xf numFmtId="0" fontId="10" fillId="8" borderId="10" xfId="1" applyFont="1" applyFill="1" applyBorder="1" applyAlignment="1">
      <alignment horizontal="center" vertical="top"/>
    </xf>
    <xf numFmtId="0" fontId="10" fillId="8" borderId="10" xfId="1" applyFont="1" applyFill="1" applyBorder="1" applyAlignment="1">
      <alignment horizontal="center" vertical="top" wrapText="1"/>
    </xf>
    <xf numFmtId="0" fontId="10" fillId="2" borderId="16" xfId="1" applyFont="1" applyFill="1" applyBorder="1" applyAlignment="1">
      <alignment horizontal="left" vertical="top"/>
    </xf>
    <xf numFmtId="0" fontId="10" fillId="2" borderId="11" xfId="1" applyFont="1" applyFill="1" applyBorder="1" applyAlignment="1">
      <alignment horizontal="right"/>
    </xf>
    <xf numFmtId="0" fontId="10" fillId="2" borderId="17" xfId="1" applyFont="1" applyFill="1" applyBorder="1"/>
    <xf numFmtId="0" fontId="9" fillId="2" borderId="16" xfId="1" applyFont="1" applyFill="1" applyBorder="1"/>
    <xf numFmtId="0" fontId="7" fillId="2" borderId="11" xfId="1" applyFont="1" applyFill="1" applyBorder="1" applyAlignment="1">
      <alignment horizontal="right"/>
    </xf>
    <xf numFmtId="0" fontId="7" fillId="2" borderId="11" xfId="1" applyFont="1" applyFill="1" applyBorder="1"/>
    <xf numFmtId="0" fontId="7" fillId="2" borderId="17" xfId="1" applyFont="1" applyFill="1" applyBorder="1"/>
    <xf numFmtId="0" fontId="7" fillId="0" borderId="11" xfId="1" applyFont="1" applyFill="1" applyBorder="1" applyAlignment="1">
      <alignment horizontal="left" vertical="top"/>
    </xf>
    <xf numFmtId="9" fontId="7" fillId="0" borderId="11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6" fillId="0" borderId="5" xfId="1" applyFont="1" applyBorder="1" applyAlignment="1">
      <alignment wrapText="1"/>
    </xf>
    <xf numFmtId="0" fontId="9" fillId="8" borderId="14" xfId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10" fillId="6" borderId="14" xfId="1" applyFont="1" applyFill="1" applyBorder="1" applyAlignment="1">
      <alignment horizontal="center" vertical="top" wrapText="1"/>
    </xf>
    <xf numFmtId="0" fontId="19" fillId="0" borderId="0" xfId="1" applyFont="1" applyAlignment="1"/>
    <xf numFmtId="0" fontId="19" fillId="0" borderId="0" xfId="1" applyFont="1"/>
    <xf numFmtId="0" fontId="19" fillId="0" borderId="16" xfId="1" applyFont="1" applyFill="1" applyBorder="1" applyAlignment="1">
      <alignment horizontal="left" vertical="top"/>
    </xf>
    <xf numFmtId="8" fontId="6" fillId="0" borderId="3" xfId="0" applyNumberFormat="1" applyFont="1" applyBorder="1" applyAlignment="1">
      <alignment vertical="center"/>
    </xf>
    <xf numFmtId="8" fontId="6" fillId="0" borderId="4" xfId="0" applyNumberFormat="1" applyFont="1" applyBorder="1" applyAlignment="1">
      <alignment vertical="center"/>
    </xf>
  </cellXfs>
  <cellStyles count="3">
    <cellStyle name="Normal" xfId="0" builtinId="0"/>
    <cellStyle name="Normal 2" xfId="1"/>
    <cellStyle name="Percent" xfId="2" builtinId="5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92CDDC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92CDDC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92CDDC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92CDDC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154695</xdr:rowOff>
    </xdr:from>
    <xdr:to>
      <xdr:col>0</xdr:col>
      <xdr:colOff>2598618</xdr:colOff>
      <xdr:row>0</xdr:row>
      <xdr:rowOff>826380</xdr:rowOff>
    </xdr:to>
    <xdr:pic>
      <xdr:nvPicPr>
        <xdr:cNvPr id="2" name="Picture 1" descr="Logo: RHNTC Reproductive Health National Training Cent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4695"/>
          <a:ext cx="2484318" cy="6716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Example1_Table1" displayName="Example1_Table1" ref="A8:L28" totalsRowShown="0" headerRowDxfId="87" headerRowBorderDxfId="86" tableBorderDxfId="85" headerRowCellStyle="Normal 2">
  <autoFilter ref="A8:L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/>
    <tableColumn id="2" name="Visit"/>
    <tableColumn id="3" name="Utilization"/>
    <tableColumn id="4" name="Visit %"/>
    <tableColumn id="5" name="Cost"/>
    <tableColumn id="6" name="Full Fee"/>
    <tableColumn id="7" name="Grantee Average Cost"/>
    <tableColumn id="8" name="Grantee Average Full Fee"/>
    <tableColumn id="9" name="Medicaid Reimbursement "/>
    <tableColumn id="10" name="Highest PI Rate"/>
    <tableColumn id="11" name="Medicare Reimbursement "/>
    <tableColumn id="12" name="Suggested New Full Fee (100-110% of PI rate)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Example1_Table2" displayName="Example1_Table2" ref="A29:L50" totalsRowShown="0" headerRowDxfId="84" dataDxfId="82" headerRowBorderDxfId="83" tableBorderDxfId="81" totalsRowBorderDxfId="80" headerRowCellStyle="Normal 2" dataCellStyle="Normal 2">
  <autoFilter ref="A29:L5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 dataDxfId="79" dataCellStyle="Normal 2"/>
    <tableColumn id="2" name="Office Procedures" dataDxfId="78" dataCellStyle="Normal 2"/>
    <tableColumn id="3" name="Utilization" dataDxfId="77" dataCellStyle="Normal 2"/>
    <tableColumn id="4" name="Visit %" dataDxfId="76" dataCellStyle="Normal 2"/>
    <tableColumn id="5" name="Cost" dataDxfId="75" dataCellStyle="Normal 2"/>
    <tableColumn id="6" name="Full Fee" dataDxfId="74" dataCellStyle="Normal 2"/>
    <tableColumn id="7" name="Grantee Average Cost" dataDxfId="73" dataCellStyle="Normal 2"/>
    <tableColumn id="8" name="Grantee Average Full Fee" dataDxfId="72" dataCellStyle="Normal 2"/>
    <tableColumn id="9" name="Medicaid Reimbursement " dataDxfId="71" dataCellStyle="Normal 2"/>
    <tableColumn id="10" name="Highest PI Rate" dataDxfId="70" dataCellStyle="Normal 2"/>
    <tableColumn id="11" name="Medicare Reimbursement " dataDxfId="69" dataCellStyle="Normal 2"/>
    <tableColumn id="12" name="Suggested New Full Fee (100-110% of PI rate)1" dataDxfId="68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Exampe2_Table1" displayName="Exampe2_Table1" ref="A8:L26" totalsRowShown="0" headerRowDxfId="67" dataDxfId="65" headerRowBorderDxfId="66" tableBorderDxfId="64" totalsRowBorderDxfId="63" headerRowCellStyle="Normal 2" dataCellStyle="Normal 2">
  <autoFilter ref="A8:L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 dataDxfId="62" dataCellStyle="Normal 2"/>
    <tableColumn id="2" name="Visit" dataDxfId="61" dataCellStyle="Normal 2"/>
    <tableColumn id="3" name="Utilization" dataDxfId="60" dataCellStyle="Normal 2"/>
    <tableColumn id="4" name="Visit %" dataDxfId="59" dataCellStyle="Normal 2"/>
    <tableColumn id="5" name="Cost" dataDxfId="58" dataCellStyle="Normal 2"/>
    <tableColumn id="6" name="Full Fee" dataDxfId="57" dataCellStyle="Normal 2"/>
    <tableColumn id="7" name="Grantee  Average Cost" dataDxfId="56" dataCellStyle="Normal 2"/>
    <tableColumn id="8" name="Grantee  Average Full Fee" dataDxfId="55" dataCellStyle="Normal 2"/>
    <tableColumn id="9" name="Medicaid Reimbursement" dataDxfId="54" dataCellStyle="Normal 2"/>
    <tableColumn id="10" name="Highest PI Rate" dataDxfId="53" dataCellStyle="Normal 2"/>
    <tableColumn id="11" name="Medicare Reimbursement " dataDxfId="52" dataCellStyle="Normal 2"/>
    <tableColumn id="12" name="Suggested New Full Fee (100-110% of PI rate)1" dataDxfId="51" dataCellStyle="Normal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Example2_Table2" displayName="Example2_Table2" ref="A27:L42" totalsRowShown="0" headerRowDxfId="50" dataDxfId="48" headerRowBorderDxfId="49" tableBorderDxfId="47" totalsRowBorderDxfId="46" headerRowCellStyle="Normal 2" dataCellStyle="Normal 2">
  <autoFilter ref="A27:L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 dataDxfId="45" dataCellStyle="Normal 2"/>
    <tableColumn id="2" name="Visit" dataDxfId="44" dataCellStyle="Normal 2"/>
    <tableColumn id="3" name="Utilization" dataDxfId="43" dataCellStyle="Normal 2"/>
    <tableColumn id="4" name="Visit %" dataDxfId="42" dataCellStyle="Normal 2"/>
    <tableColumn id="5" name="Cost" dataDxfId="41" dataCellStyle="Normal 2"/>
    <tableColumn id="6" name="Full Fee" dataDxfId="40" dataCellStyle="Normal 2"/>
    <tableColumn id="7" name="Grantee  Average Cost" dataDxfId="39" dataCellStyle="Normal 2"/>
    <tableColumn id="8" name="Grantee  Average Full Fee" dataDxfId="38" dataCellStyle="Normal 2"/>
    <tableColumn id="9" name="Medicaid Reimbursement" dataDxfId="37" dataCellStyle="Normal 2"/>
    <tableColumn id="10" name="Highest PI Rate" dataDxfId="36" dataCellStyle="Normal 2"/>
    <tableColumn id="11" name="Medicare Reimbursement " dataDxfId="35" dataCellStyle="Normal 2"/>
    <tableColumn id="12" name="Suggested New Full Fee (100-110% of PI rate)1" dataDxfId="34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1" displayName="Table1" ref="A8:L26" totalsRowShown="0" headerRowDxfId="33" dataDxfId="31" headerRowBorderDxfId="32" tableBorderDxfId="30" totalsRowBorderDxfId="29" headerRowCellStyle="Normal 2" dataCellStyle="Normal 2">
  <autoFilter ref="A8:L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 dataDxfId="28" dataCellStyle="Normal 2"/>
    <tableColumn id="2" name="Visit" dataDxfId="27" dataCellStyle="Normal 2"/>
    <tableColumn id="3" name="Utilization" dataDxfId="26" dataCellStyle="Normal 2"/>
    <tableColumn id="4" name="Visit %" dataDxfId="25" dataCellStyle="Normal 2"/>
    <tableColumn id="5" name="Cost" dataDxfId="24" dataCellStyle="Normal 2"/>
    <tableColumn id="6" name="Full Fee" dataDxfId="23" dataCellStyle="Normal 2"/>
    <tableColumn id="7" name="Grantee  Average Cost" dataDxfId="22" dataCellStyle="Normal 2"/>
    <tableColumn id="8" name="Grantee  Average Full Fee" dataDxfId="21" dataCellStyle="Normal 2"/>
    <tableColumn id="9" name="Medicaid Reimbursement" dataDxfId="20" dataCellStyle="Normal 2"/>
    <tableColumn id="10" name="Highest PI Rate" dataDxfId="19" dataCellStyle="Normal 2"/>
    <tableColumn id="11" name="Medicare Reimbursement " dataDxfId="18" dataCellStyle="Normal 2"/>
    <tableColumn id="12" name="Suggested New Full Fee (100-110% of PI rate)1" dataDxfId="17" dataCellStyle="Normal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27:L42" totalsRowShown="0" headerRowDxfId="16" dataDxfId="14" headerRowBorderDxfId="15" tableBorderDxfId="13" totalsRowBorderDxfId="12" headerRowCellStyle="Normal 2" dataCellStyle="Normal 2">
  <autoFilter ref="A27:L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PT Code" dataDxfId="11" dataCellStyle="Normal 2"/>
    <tableColumn id="2" name="Visit" dataDxfId="10" dataCellStyle="Normal 2"/>
    <tableColumn id="3" name="Utilization" dataDxfId="9" dataCellStyle="Normal 2"/>
    <tableColumn id="4" name="Visit %" dataDxfId="8" dataCellStyle="Normal 2"/>
    <tableColumn id="5" name="Cost" dataDxfId="7" dataCellStyle="Normal 2"/>
    <tableColumn id="6" name="Full Fee" dataDxfId="6" dataCellStyle="Normal 2"/>
    <tableColumn id="7" name="Grantee  Average Cost" dataDxfId="5" dataCellStyle="Normal 2"/>
    <tableColumn id="8" name="Grantee  Average Full Fee" dataDxfId="4" dataCellStyle="Normal 2"/>
    <tableColumn id="9" name="Medicaid Reimbursement" dataDxfId="3" dataCellStyle="Normal 2"/>
    <tableColumn id="10" name="Highest PI Rate" dataDxfId="2" dataCellStyle="Normal 2"/>
    <tableColumn id="11" name="Medicare Reimbursement " dataDxfId="1" dataCellStyle="Normal 2"/>
    <tableColumn id="12" name="Suggested New Full Fee (100-110% of PI rate)1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/>
  </sheetViews>
  <sheetFormatPr defaultColWidth="8.81640625" defaultRowHeight="14" x14ac:dyDescent="0.3"/>
  <cols>
    <col min="1" max="1" width="126.7265625" style="1" customWidth="1"/>
    <col min="2" max="13" width="8.81640625" style="1"/>
    <col min="14" max="14" width="10.26953125" style="1" customWidth="1"/>
    <col min="15" max="16384" width="8.81640625" style="1"/>
  </cols>
  <sheetData>
    <row r="1" spans="1:14" ht="72.75" customHeight="1" x14ac:dyDescent="0.3">
      <c r="A1" s="71" t="s">
        <v>129</v>
      </c>
      <c r="B1" s="64"/>
      <c r="C1" s="64"/>
      <c r="D1" s="64"/>
      <c r="E1" s="64"/>
      <c r="F1" s="65"/>
      <c r="G1" s="64"/>
      <c r="H1" s="64"/>
      <c r="I1" s="64"/>
      <c r="J1" s="64"/>
      <c r="K1" s="64"/>
      <c r="L1" s="64"/>
      <c r="M1" s="64"/>
      <c r="N1" s="64"/>
    </row>
    <row r="2" spans="1:14" ht="28.5" customHeight="1" x14ac:dyDescent="0.3">
      <c r="A2" s="1" t="s">
        <v>108</v>
      </c>
    </row>
    <row r="3" spans="1:14" x14ac:dyDescent="0.3">
      <c r="A3" s="1" t="s">
        <v>105</v>
      </c>
    </row>
    <row r="4" spans="1:14" ht="28.5" customHeight="1" x14ac:dyDescent="0.3">
      <c r="A4" s="66" t="s">
        <v>109</v>
      </c>
    </row>
    <row r="5" spans="1:14" x14ac:dyDescent="0.3">
      <c r="A5" s="67" t="s">
        <v>111</v>
      </c>
    </row>
    <row r="6" spans="1:14" x14ac:dyDescent="0.3">
      <c r="A6" s="1" t="s">
        <v>110</v>
      </c>
    </row>
    <row r="7" spans="1:14" s="64" customFormat="1" x14ac:dyDescent="0.3">
      <c r="A7" s="64" t="s">
        <v>107</v>
      </c>
    </row>
    <row r="8" spans="1:14" s="64" customFormat="1" x14ac:dyDescent="0.3">
      <c r="A8" s="64" t="s">
        <v>106</v>
      </c>
    </row>
    <row r="9" spans="1:14" ht="28.5" customHeight="1" x14ac:dyDescent="0.3">
      <c r="A9" s="1" t="s">
        <v>114</v>
      </c>
    </row>
    <row r="10" spans="1:14" x14ac:dyDescent="0.3">
      <c r="A10" s="1" t="s">
        <v>115</v>
      </c>
    </row>
    <row r="11" spans="1:14" ht="28.5" customHeight="1" x14ac:dyDescent="0.3">
      <c r="A11" s="1" t="s">
        <v>112</v>
      </c>
    </row>
    <row r="12" spans="1:14" ht="42.75" customHeight="1" x14ac:dyDescent="0.3">
      <c r="A12" s="72" t="s">
        <v>113</v>
      </c>
    </row>
    <row r="13" spans="1:14" ht="39" x14ac:dyDescent="0.3">
      <c r="A13" s="68" t="s">
        <v>128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55"/>
  <sheetViews>
    <sheetView workbookViewId="0"/>
  </sheetViews>
  <sheetFormatPr defaultColWidth="14.453125" defaultRowHeight="15" customHeight="1" x14ac:dyDescent="0.3"/>
  <cols>
    <col min="1" max="1" width="10" style="34" customWidth="1"/>
    <col min="2" max="2" width="38.7265625" style="34" customWidth="1"/>
    <col min="3" max="3" width="11.26953125" style="34" customWidth="1"/>
    <col min="4" max="4" width="8.7265625" style="34" customWidth="1"/>
    <col min="5" max="6" width="9.1796875" style="34" customWidth="1"/>
    <col min="7" max="7" width="22.26953125" style="34" customWidth="1"/>
    <col min="8" max="8" width="16.453125" style="34" customWidth="1"/>
    <col min="9" max="9" width="16.7265625" style="34" customWidth="1"/>
    <col min="10" max="10" width="12.7265625" style="34" customWidth="1"/>
    <col min="11" max="11" width="15.453125" style="34" customWidth="1"/>
    <col min="12" max="12" width="19.81640625" style="34" customWidth="1"/>
    <col min="13" max="13" width="33" style="34" customWidth="1"/>
    <col min="14" max="16384" width="14.453125" style="34"/>
  </cols>
  <sheetData>
    <row r="1" spans="1:14" ht="36.75" customHeight="1" x14ac:dyDescent="0.3">
      <c r="A1" s="37" t="s">
        <v>99</v>
      </c>
      <c r="B1" s="38"/>
    </row>
    <row r="2" spans="1:14" ht="16" thickBot="1" x14ac:dyDescent="0.4">
      <c r="A2" s="110" t="s">
        <v>133</v>
      </c>
    </row>
    <row r="3" spans="1:14" ht="15.75" customHeight="1" x14ac:dyDescent="0.35">
      <c r="A3" s="110" t="s">
        <v>132</v>
      </c>
      <c r="B3" s="2" t="s">
        <v>98</v>
      </c>
      <c r="C3" s="69" t="s">
        <v>104</v>
      </c>
      <c r="D3" s="69"/>
      <c r="E3" s="69"/>
      <c r="F3" s="69"/>
      <c r="G3" s="70"/>
    </row>
    <row r="4" spans="1:14" ht="14" x14ac:dyDescent="0.3">
      <c r="B4" s="3" t="s">
        <v>97</v>
      </c>
      <c r="C4" s="39">
        <v>150.47</v>
      </c>
      <c r="D4" s="5"/>
      <c r="E4" s="5"/>
      <c r="F4" s="5"/>
      <c r="G4" s="6"/>
    </row>
    <row r="5" spans="1:14" ht="28.5" customHeight="1" x14ac:dyDescent="0.3">
      <c r="B5" s="106" t="s">
        <v>116</v>
      </c>
      <c r="C5" s="40">
        <f>C4/36.0391</f>
        <v>4.1751875046824143</v>
      </c>
      <c r="D5" s="5"/>
      <c r="E5" s="5"/>
      <c r="F5" s="5"/>
      <c r="G5" s="6"/>
    </row>
    <row r="6" spans="1:14" ht="14.5" thickBot="1" x14ac:dyDescent="0.35">
      <c r="B6" s="35" t="s">
        <v>96</v>
      </c>
      <c r="C6" s="10" t="s">
        <v>127</v>
      </c>
      <c r="D6" s="11"/>
      <c r="E6" s="11"/>
      <c r="F6" s="11"/>
      <c r="G6" s="12"/>
    </row>
    <row r="7" spans="1:14" ht="15" customHeight="1" x14ac:dyDescent="0.35">
      <c r="A7" s="111" t="s">
        <v>130</v>
      </c>
      <c r="B7" s="41"/>
      <c r="C7" s="42"/>
      <c r="M7" s="43"/>
      <c r="N7" s="43"/>
    </row>
    <row r="8" spans="1:14" s="45" customFormat="1" ht="45.75" customHeight="1" x14ac:dyDescent="0.35">
      <c r="A8" s="73" t="s">
        <v>0</v>
      </c>
      <c r="B8" s="73" t="s">
        <v>1</v>
      </c>
      <c r="C8" s="73" t="s">
        <v>2</v>
      </c>
      <c r="D8" s="73" t="s">
        <v>3</v>
      </c>
      <c r="E8" s="73" t="s">
        <v>90</v>
      </c>
      <c r="F8" s="73" t="s">
        <v>89</v>
      </c>
      <c r="G8" s="73" t="s">
        <v>92</v>
      </c>
      <c r="H8" s="73" t="s">
        <v>91</v>
      </c>
      <c r="I8" s="73" t="s">
        <v>94</v>
      </c>
      <c r="J8" s="73" t="s">
        <v>93</v>
      </c>
      <c r="K8" s="73" t="s">
        <v>95</v>
      </c>
      <c r="L8" s="73" t="s">
        <v>126</v>
      </c>
      <c r="M8" s="44"/>
    </row>
    <row r="9" spans="1:14" ht="15" customHeight="1" x14ac:dyDescent="0.3">
      <c r="A9" s="16">
        <v>99201</v>
      </c>
      <c r="B9" s="16" t="s">
        <v>5</v>
      </c>
      <c r="C9" s="46">
        <v>7</v>
      </c>
      <c r="D9" s="47">
        <v>0.01</v>
      </c>
      <c r="E9" s="48">
        <v>178</v>
      </c>
      <c r="F9" s="20">
        <v>65</v>
      </c>
      <c r="G9" s="49">
        <v>128</v>
      </c>
      <c r="H9" s="49">
        <v>65</v>
      </c>
      <c r="I9" s="48">
        <f t="shared" ref="I9:I24" si="0">0.8*K9</f>
        <v>33.975999999999999</v>
      </c>
      <c r="J9" s="48">
        <v>72</v>
      </c>
      <c r="K9" s="48">
        <v>42.47</v>
      </c>
      <c r="L9" s="50" t="s">
        <v>6</v>
      </c>
      <c r="M9" s="51"/>
      <c r="N9" s="43"/>
    </row>
    <row r="10" spans="1:14" ht="14" x14ac:dyDescent="0.3">
      <c r="A10" s="16">
        <v>99202</v>
      </c>
      <c r="B10" s="16" t="s">
        <v>8</v>
      </c>
      <c r="C10" s="46">
        <v>14</v>
      </c>
      <c r="D10" s="47">
        <v>0.03</v>
      </c>
      <c r="E10" s="48">
        <v>316</v>
      </c>
      <c r="F10" s="20">
        <v>95</v>
      </c>
      <c r="G10" s="49">
        <v>226</v>
      </c>
      <c r="H10" s="49">
        <v>100</v>
      </c>
      <c r="I10" s="48">
        <f t="shared" si="0"/>
        <v>60.672000000000004</v>
      </c>
      <c r="J10" s="48">
        <v>123</v>
      </c>
      <c r="K10" s="48">
        <v>75.84</v>
      </c>
      <c r="L10" s="50" t="s">
        <v>9</v>
      </c>
      <c r="M10" s="29"/>
      <c r="N10" s="43"/>
    </row>
    <row r="11" spans="1:14" ht="14" x14ac:dyDescent="0.3">
      <c r="A11" s="16">
        <v>99203</v>
      </c>
      <c r="B11" s="16" t="s">
        <v>11</v>
      </c>
      <c r="C11" s="46">
        <v>13</v>
      </c>
      <c r="D11" s="47">
        <v>0.02</v>
      </c>
      <c r="E11" s="48">
        <v>457</v>
      </c>
      <c r="F11" s="20">
        <v>150</v>
      </c>
      <c r="G11" s="49">
        <v>258</v>
      </c>
      <c r="H11" s="49">
        <v>132</v>
      </c>
      <c r="I11" s="48">
        <f t="shared" si="0"/>
        <v>88.048000000000002</v>
      </c>
      <c r="J11" s="48">
        <v>177</v>
      </c>
      <c r="K11" s="48">
        <v>110.06</v>
      </c>
      <c r="L11" s="50" t="s">
        <v>12</v>
      </c>
      <c r="M11" s="29"/>
      <c r="N11" s="43"/>
    </row>
    <row r="12" spans="1:14" ht="14" x14ac:dyDescent="0.3">
      <c r="A12" s="16">
        <v>99204</v>
      </c>
      <c r="B12" s="16" t="s">
        <v>14</v>
      </c>
      <c r="C12" s="46">
        <v>7</v>
      </c>
      <c r="D12" s="47">
        <v>0.01</v>
      </c>
      <c r="E12" s="48">
        <v>698</v>
      </c>
      <c r="F12" s="20">
        <v>200</v>
      </c>
      <c r="G12" s="49">
        <v>498</v>
      </c>
      <c r="H12" s="49">
        <v>211</v>
      </c>
      <c r="I12" s="48">
        <f t="shared" si="0"/>
        <v>134.328</v>
      </c>
      <c r="J12" s="48">
        <v>271</v>
      </c>
      <c r="K12" s="48">
        <v>167.91</v>
      </c>
      <c r="L12" s="50" t="s">
        <v>15</v>
      </c>
      <c r="M12" s="29"/>
      <c r="N12" s="43"/>
    </row>
    <row r="13" spans="1:14" ht="14" x14ac:dyDescent="0.3">
      <c r="A13" s="16">
        <v>99205</v>
      </c>
      <c r="B13" s="16" t="s">
        <v>17</v>
      </c>
      <c r="C13" s="46">
        <v>1</v>
      </c>
      <c r="D13" s="47">
        <v>0</v>
      </c>
      <c r="E13" s="48">
        <v>876</v>
      </c>
      <c r="F13" s="20">
        <v>225</v>
      </c>
      <c r="G13" s="49">
        <v>557</v>
      </c>
      <c r="H13" s="49">
        <v>268</v>
      </c>
      <c r="I13" s="48">
        <f t="shared" si="0"/>
        <v>168.584</v>
      </c>
      <c r="J13" s="48">
        <v>340</v>
      </c>
      <c r="K13" s="48">
        <v>210.73</v>
      </c>
      <c r="L13" s="50" t="s">
        <v>18</v>
      </c>
      <c r="M13" s="29"/>
      <c r="N13" s="43"/>
    </row>
    <row r="14" spans="1:14" ht="14" x14ac:dyDescent="0.3">
      <c r="A14" s="16">
        <v>99211</v>
      </c>
      <c r="B14" s="16" t="s">
        <v>20</v>
      </c>
      <c r="C14" s="46">
        <v>357</v>
      </c>
      <c r="D14" s="47">
        <v>0.66</v>
      </c>
      <c r="E14" s="48">
        <v>84</v>
      </c>
      <c r="F14" s="20">
        <v>36</v>
      </c>
      <c r="G14" s="49">
        <v>62</v>
      </c>
      <c r="H14" s="49">
        <v>36</v>
      </c>
      <c r="I14" s="48">
        <f t="shared" si="0"/>
        <v>16</v>
      </c>
      <c r="J14" s="48">
        <v>33</v>
      </c>
      <c r="K14" s="48">
        <v>20</v>
      </c>
      <c r="L14" s="50" t="s">
        <v>21</v>
      </c>
      <c r="M14" s="29"/>
      <c r="N14" s="43"/>
    </row>
    <row r="15" spans="1:14" ht="14" x14ac:dyDescent="0.3">
      <c r="A15" s="16">
        <v>99212</v>
      </c>
      <c r="B15" s="16" t="s">
        <v>23</v>
      </c>
      <c r="C15" s="46">
        <v>20</v>
      </c>
      <c r="D15" s="47">
        <v>0.04</v>
      </c>
      <c r="E15" s="48">
        <v>184</v>
      </c>
      <c r="F15" s="20">
        <v>77</v>
      </c>
      <c r="G15" s="49">
        <v>140</v>
      </c>
      <c r="H15" s="49">
        <v>77</v>
      </c>
      <c r="I15" s="48">
        <f t="shared" si="0"/>
        <v>35.200000000000003</v>
      </c>
      <c r="J15" s="48">
        <v>71</v>
      </c>
      <c r="K15" s="48">
        <v>44</v>
      </c>
      <c r="L15" s="50" t="s">
        <v>24</v>
      </c>
      <c r="M15" s="29"/>
      <c r="N15" s="43"/>
    </row>
    <row r="16" spans="1:14" ht="14" x14ac:dyDescent="0.3">
      <c r="A16" s="16">
        <v>99213</v>
      </c>
      <c r="B16" s="16" t="s">
        <v>26</v>
      </c>
      <c r="C16" s="46">
        <v>18</v>
      </c>
      <c r="D16" s="47">
        <v>0.03</v>
      </c>
      <c r="E16" s="48">
        <v>308</v>
      </c>
      <c r="F16" s="20">
        <v>80</v>
      </c>
      <c r="G16" s="49">
        <v>211</v>
      </c>
      <c r="H16" s="49">
        <v>96</v>
      </c>
      <c r="I16" s="48">
        <f t="shared" si="0"/>
        <v>59.2</v>
      </c>
      <c r="J16" s="48">
        <v>120</v>
      </c>
      <c r="K16" s="48">
        <v>74</v>
      </c>
      <c r="L16" s="50" t="s">
        <v>27</v>
      </c>
      <c r="M16" s="29"/>
      <c r="N16" s="43"/>
    </row>
    <row r="17" spans="1:14" ht="14" x14ac:dyDescent="0.3">
      <c r="A17" s="16">
        <v>99214</v>
      </c>
      <c r="B17" s="16" t="s">
        <v>29</v>
      </c>
      <c r="C17" s="46">
        <v>13</v>
      </c>
      <c r="D17" s="47">
        <v>0.02</v>
      </c>
      <c r="E17" s="48">
        <v>454</v>
      </c>
      <c r="F17" s="20">
        <v>135</v>
      </c>
      <c r="G17" s="49">
        <v>270</v>
      </c>
      <c r="H17" s="49">
        <v>142</v>
      </c>
      <c r="I17" s="48">
        <f t="shared" si="0"/>
        <v>87.2</v>
      </c>
      <c r="J17" s="48">
        <v>176</v>
      </c>
      <c r="K17" s="48">
        <v>109</v>
      </c>
      <c r="L17" s="50" t="s">
        <v>30</v>
      </c>
      <c r="M17" s="29"/>
      <c r="N17" s="43"/>
    </row>
    <row r="18" spans="1:14" ht="14" x14ac:dyDescent="0.3">
      <c r="A18" s="16">
        <v>99215</v>
      </c>
      <c r="B18" s="16" t="s">
        <v>32</v>
      </c>
      <c r="C18" s="46">
        <v>3</v>
      </c>
      <c r="D18" s="47">
        <v>0.01</v>
      </c>
      <c r="E18" s="48">
        <v>612</v>
      </c>
      <c r="F18" s="20">
        <v>200</v>
      </c>
      <c r="G18" s="49">
        <v>372</v>
      </c>
      <c r="H18" s="49">
        <v>187</v>
      </c>
      <c r="I18" s="48">
        <f t="shared" si="0"/>
        <v>117.60000000000001</v>
      </c>
      <c r="J18" s="48">
        <v>237</v>
      </c>
      <c r="K18" s="48">
        <v>147</v>
      </c>
      <c r="L18" s="50" t="s">
        <v>33</v>
      </c>
      <c r="M18" s="29"/>
      <c r="N18" s="43"/>
    </row>
    <row r="19" spans="1:14" ht="14" x14ac:dyDescent="0.3">
      <c r="A19" s="22">
        <v>99384</v>
      </c>
      <c r="B19" s="22" t="s">
        <v>35</v>
      </c>
      <c r="C19" s="46">
        <v>15</v>
      </c>
      <c r="D19" s="47">
        <v>0.03</v>
      </c>
      <c r="E19" s="48">
        <v>575</v>
      </c>
      <c r="F19" s="20">
        <v>165</v>
      </c>
      <c r="G19" s="49">
        <v>412</v>
      </c>
      <c r="H19" s="49">
        <v>174</v>
      </c>
      <c r="I19" s="48">
        <f t="shared" si="0"/>
        <v>110.4</v>
      </c>
      <c r="J19" s="48">
        <v>223</v>
      </c>
      <c r="K19" s="48">
        <v>138</v>
      </c>
      <c r="L19" s="50" t="s">
        <v>36</v>
      </c>
      <c r="M19" s="29"/>
      <c r="N19" s="43"/>
    </row>
    <row r="20" spans="1:14" ht="14" x14ac:dyDescent="0.3">
      <c r="A20" s="22">
        <v>99385</v>
      </c>
      <c r="B20" s="22" t="s">
        <v>38</v>
      </c>
      <c r="C20" s="46">
        <v>29</v>
      </c>
      <c r="D20" s="47">
        <v>0.05</v>
      </c>
      <c r="E20" s="48">
        <v>555</v>
      </c>
      <c r="F20" s="20">
        <v>170</v>
      </c>
      <c r="G20" s="49">
        <v>398</v>
      </c>
      <c r="H20" s="49">
        <v>177</v>
      </c>
      <c r="I20" s="48">
        <f t="shared" si="0"/>
        <v>106.4</v>
      </c>
      <c r="J20" s="48">
        <v>215</v>
      </c>
      <c r="K20" s="48">
        <v>133</v>
      </c>
      <c r="L20" s="50" t="s">
        <v>39</v>
      </c>
      <c r="M20" s="29"/>
      <c r="N20" s="43"/>
    </row>
    <row r="21" spans="1:14" ht="14" x14ac:dyDescent="0.3">
      <c r="A21" s="22">
        <v>99386</v>
      </c>
      <c r="B21" s="22" t="s">
        <v>41</v>
      </c>
      <c r="C21" s="46">
        <v>1</v>
      </c>
      <c r="D21" s="47">
        <v>0</v>
      </c>
      <c r="E21" s="48">
        <v>651</v>
      </c>
      <c r="F21" s="20">
        <v>175</v>
      </c>
      <c r="G21" s="49">
        <v>984</v>
      </c>
      <c r="H21" s="49">
        <v>194</v>
      </c>
      <c r="I21" s="48">
        <f t="shared" si="0"/>
        <v>124</v>
      </c>
      <c r="J21" s="48">
        <v>250</v>
      </c>
      <c r="K21" s="48">
        <v>155</v>
      </c>
      <c r="L21" s="50" t="s">
        <v>42</v>
      </c>
      <c r="M21" s="29"/>
      <c r="N21" s="43"/>
    </row>
    <row r="22" spans="1:14" ht="14" x14ac:dyDescent="0.3">
      <c r="A22" s="22">
        <v>99394</v>
      </c>
      <c r="B22" s="22" t="s">
        <v>44</v>
      </c>
      <c r="C22" s="46">
        <v>8</v>
      </c>
      <c r="D22" s="47">
        <v>0.01</v>
      </c>
      <c r="E22" s="48">
        <v>496</v>
      </c>
      <c r="F22" s="20">
        <v>145</v>
      </c>
      <c r="G22" s="49">
        <v>553</v>
      </c>
      <c r="H22" s="49">
        <v>160</v>
      </c>
      <c r="I22" s="48">
        <f t="shared" si="0"/>
        <v>94.4</v>
      </c>
      <c r="J22" s="48">
        <v>190</v>
      </c>
      <c r="K22" s="48">
        <v>118</v>
      </c>
      <c r="L22" s="50" t="s">
        <v>45</v>
      </c>
      <c r="M22" s="29"/>
      <c r="N22" s="43"/>
    </row>
    <row r="23" spans="1:14" ht="14" x14ac:dyDescent="0.3">
      <c r="A23" s="22">
        <v>99395</v>
      </c>
      <c r="B23" s="22" t="s">
        <v>46</v>
      </c>
      <c r="C23" s="46">
        <v>31</v>
      </c>
      <c r="D23" s="47">
        <v>0.06</v>
      </c>
      <c r="E23" s="48">
        <v>504</v>
      </c>
      <c r="F23" s="20">
        <v>150</v>
      </c>
      <c r="G23" s="49">
        <v>587</v>
      </c>
      <c r="H23" s="49">
        <v>160</v>
      </c>
      <c r="I23" s="48">
        <f t="shared" si="0"/>
        <v>96</v>
      </c>
      <c r="J23" s="48">
        <v>194</v>
      </c>
      <c r="K23" s="48">
        <v>120</v>
      </c>
      <c r="L23" s="50" t="s">
        <v>47</v>
      </c>
      <c r="M23" s="29"/>
      <c r="N23" s="43"/>
    </row>
    <row r="24" spans="1:14" ht="14" x14ac:dyDescent="0.3">
      <c r="A24" s="22">
        <v>99396</v>
      </c>
      <c r="B24" s="22" t="s">
        <v>49</v>
      </c>
      <c r="C24" s="46">
        <v>8</v>
      </c>
      <c r="D24" s="47">
        <v>0.01</v>
      </c>
      <c r="E24" s="48">
        <v>538</v>
      </c>
      <c r="F24" s="20">
        <v>155</v>
      </c>
      <c r="G24" s="49">
        <v>675</v>
      </c>
      <c r="H24" s="49">
        <v>170</v>
      </c>
      <c r="I24" s="48">
        <f t="shared" si="0"/>
        <v>102.4</v>
      </c>
      <c r="J24" s="48">
        <v>207</v>
      </c>
      <c r="K24" s="48">
        <v>128</v>
      </c>
      <c r="L24" s="50" t="s">
        <v>37</v>
      </c>
      <c r="M24" s="29"/>
      <c r="N24" s="43"/>
    </row>
    <row r="25" spans="1:14" ht="15" hidden="1" customHeight="1" x14ac:dyDescent="0.3">
      <c r="A25" s="52" t="s">
        <v>51</v>
      </c>
      <c r="B25" s="52"/>
      <c r="C25" s="53"/>
      <c r="D25" s="54">
        <v>0</v>
      </c>
      <c r="E25" s="55"/>
      <c r="F25" s="56"/>
      <c r="G25" s="53"/>
      <c r="H25" s="53"/>
      <c r="I25" s="57"/>
      <c r="J25" s="57"/>
      <c r="K25" s="58"/>
      <c r="L25" s="58"/>
      <c r="M25" s="58"/>
    </row>
    <row r="26" spans="1:14" ht="15" hidden="1" customHeight="1" x14ac:dyDescent="0.3">
      <c r="A26" s="52" t="s">
        <v>51</v>
      </c>
      <c r="B26" s="52"/>
      <c r="C26" s="53"/>
      <c r="D26" s="54">
        <v>0</v>
      </c>
      <c r="E26" s="55"/>
      <c r="F26" s="59"/>
      <c r="G26" s="53"/>
      <c r="H26" s="53"/>
      <c r="I26" s="57"/>
      <c r="J26" s="57"/>
    </row>
    <row r="27" spans="1:14" ht="14" x14ac:dyDescent="0.3">
      <c r="A27" s="23" t="s">
        <v>52</v>
      </c>
      <c r="B27" s="24" t="s">
        <v>52</v>
      </c>
      <c r="C27" s="26">
        <v>545</v>
      </c>
      <c r="D27" s="26"/>
      <c r="E27" s="25"/>
      <c r="F27" s="26"/>
      <c r="G27" s="26"/>
      <c r="H27" s="26"/>
      <c r="I27" s="26"/>
      <c r="J27" s="26"/>
      <c r="K27" s="60"/>
      <c r="L27" s="60"/>
    </row>
    <row r="28" spans="1:14" ht="15" customHeight="1" x14ac:dyDescent="0.35">
      <c r="A28" s="111" t="s">
        <v>131</v>
      </c>
    </row>
    <row r="29" spans="1:14" s="43" customFormat="1" ht="44" x14ac:dyDescent="0.3">
      <c r="A29" s="109" t="s">
        <v>0</v>
      </c>
      <c r="B29" s="80" t="s">
        <v>53</v>
      </c>
      <c r="C29" s="73" t="s">
        <v>2</v>
      </c>
      <c r="D29" s="73" t="s">
        <v>3</v>
      </c>
      <c r="E29" s="73" t="s">
        <v>90</v>
      </c>
      <c r="F29" s="73" t="s">
        <v>89</v>
      </c>
      <c r="G29" s="73" t="s">
        <v>92</v>
      </c>
      <c r="H29" s="73" t="s">
        <v>91</v>
      </c>
      <c r="I29" s="73" t="s">
        <v>94</v>
      </c>
      <c r="J29" s="73" t="s">
        <v>93</v>
      </c>
      <c r="K29" s="73" t="s">
        <v>95</v>
      </c>
      <c r="L29" s="81" t="s">
        <v>126</v>
      </c>
    </row>
    <row r="30" spans="1:14" ht="14" x14ac:dyDescent="0.3">
      <c r="A30" s="77">
        <v>11981</v>
      </c>
      <c r="B30" s="17" t="s">
        <v>54</v>
      </c>
      <c r="C30" s="18">
        <v>0</v>
      </c>
      <c r="D30" s="27"/>
      <c r="E30" s="20">
        <v>0</v>
      </c>
      <c r="F30" s="20">
        <v>0</v>
      </c>
      <c r="G30" s="20">
        <v>403</v>
      </c>
      <c r="H30" s="20">
        <v>191</v>
      </c>
      <c r="I30" s="20">
        <f t="shared" ref="I30:I43" si="1">0.8*K30</f>
        <v>116</v>
      </c>
      <c r="J30" s="20">
        <v>232</v>
      </c>
      <c r="K30" s="20">
        <v>145</v>
      </c>
      <c r="L30" s="78" t="s">
        <v>55</v>
      </c>
    </row>
    <row r="31" spans="1:14" ht="14" x14ac:dyDescent="0.3">
      <c r="A31" s="77">
        <v>11982</v>
      </c>
      <c r="B31" s="17" t="s">
        <v>57</v>
      </c>
      <c r="C31" s="18">
        <v>0</v>
      </c>
      <c r="D31" s="27"/>
      <c r="E31" s="20">
        <v>0</v>
      </c>
      <c r="F31" s="20">
        <v>0</v>
      </c>
      <c r="G31" s="20">
        <v>313</v>
      </c>
      <c r="H31" s="20">
        <v>234</v>
      </c>
      <c r="I31" s="20">
        <f t="shared" si="1"/>
        <v>131.20000000000002</v>
      </c>
      <c r="J31" s="20">
        <v>264</v>
      </c>
      <c r="K31" s="20">
        <v>164</v>
      </c>
      <c r="L31" s="78" t="s">
        <v>58</v>
      </c>
    </row>
    <row r="32" spans="1:14" ht="14" x14ac:dyDescent="0.3">
      <c r="A32" s="77">
        <v>11983</v>
      </c>
      <c r="B32" s="17" t="s">
        <v>60</v>
      </c>
      <c r="C32" s="18">
        <v>0</v>
      </c>
      <c r="D32" s="27"/>
      <c r="E32" s="20">
        <v>0</v>
      </c>
      <c r="F32" s="20">
        <v>0</v>
      </c>
      <c r="G32" s="20">
        <v>454</v>
      </c>
      <c r="H32" s="20">
        <v>310</v>
      </c>
      <c r="I32" s="20">
        <f t="shared" si="1"/>
        <v>183.20000000000002</v>
      </c>
      <c r="J32" s="20">
        <v>368</v>
      </c>
      <c r="K32" s="20">
        <v>229</v>
      </c>
      <c r="L32" s="78" t="s">
        <v>61</v>
      </c>
    </row>
    <row r="33" spans="1:13" ht="14" x14ac:dyDescent="0.3">
      <c r="A33" s="77">
        <v>54050</v>
      </c>
      <c r="B33" s="17" t="s">
        <v>120</v>
      </c>
      <c r="C33" s="18">
        <v>0</v>
      </c>
      <c r="D33" s="27"/>
      <c r="E33" s="20">
        <v>0</v>
      </c>
      <c r="F33" s="20">
        <v>130</v>
      </c>
      <c r="G33" s="20">
        <v>260</v>
      </c>
      <c r="H33" s="20">
        <v>182</v>
      </c>
      <c r="I33" s="20">
        <f t="shared" si="1"/>
        <v>108.80000000000001</v>
      </c>
      <c r="J33" s="20">
        <v>219</v>
      </c>
      <c r="K33" s="20">
        <v>136</v>
      </c>
      <c r="L33" s="78" t="s">
        <v>63</v>
      </c>
    </row>
    <row r="34" spans="1:13" ht="14" x14ac:dyDescent="0.3">
      <c r="A34" s="77">
        <v>56501</v>
      </c>
      <c r="B34" s="17" t="s">
        <v>121</v>
      </c>
      <c r="C34" s="18">
        <v>1</v>
      </c>
      <c r="D34" s="27"/>
      <c r="E34" s="20">
        <v>557</v>
      </c>
      <c r="F34" s="20">
        <v>130</v>
      </c>
      <c r="G34" s="20">
        <v>333</v>
      </c>
      <c r="H34" s="20">
        <v>177</v>
      </c>
      <c r="I34" s="20">
        <f t="shared" si="1"/>
        <v>107.2</v>
      </c>
      <c r="J34" s="20">
        <v>216</v>
      </c>
      <c r="K34" s="20">
        <v>134</v>
      </c>
      <c r="L34" s="78" t="s">
        <v>65</v>
      </c>
    </row>
    <row r="35" spans="1:13" ht="14" x14ac:dyDescent="0.3">
      <c r="A35" s="77">
        <v>57061</v>
      </c>
      <c r="B35" s="17" t="s">
        <v>122</v>
      </c>
      <c r="C35" s="27">
        <v>0</v>
      </c>
      <c r="D35" s="27"/>
      <c r="E35" s="20">
        <v>0</v>
      </c>
      <c r="F35" s="20" t="s">
        <v>67</v>
      </c>
      <c r="G35" s="28" t="s">
        <v>67</v>
      </c>
      <c r="H35" s="28" t="s">
        <v>67</v>
      </c>
      <c r="I35" s="20">
        <f t="shared" si="1"/>
        <v>0</v>
      </c>
      <c r="J35" s="28"/>
      <c r="K35" s="20"/>
      <c r="L35" s="78">
        <f>J35*1.1</f>
        <v>0</v>
      </c>
    </row>
    <row r="36" spans="1:13" ht="14" x14ac:dyDescent="0.3">
      <c r="A36" s="77">
        <v>57170</v>
      </c>
      <c r="B36" s="27" t="s">
        <v>68</v>
      </c>
      <c r="C36" s="18">
        <v>0</v>
      </c>
      <c r="D36" s="27"/>
      <c r="E36" s="20">
        <v>0</v>
      </c>
      <c r="F36" s="20">
        <v>0</v>
      </c>
      <c r="G36" s="20">
        <v>147</v>
      </c>
      <c r="H36" s="20">
        <v>210</v>
      </c>
      <c r="I36" s="20">
        <f t="shared" si="1"/>
        <v>52.800000000000004</v>
      </c>
      <c r="J36" s="20">
        <v>109</v>
      </c>
      <c r="K36" s="20">
        <v>66</v>
      </c>
      <c r="L36" s="78" t="s">
        <v>69</v>
      </c>
    </row>
    <row r="37" spans="1:13" ht="14" x14ac:dyDescent="0.3">
      <c r="A37" s="77">
        <v>57452</v>
      </c>
      <c r="B37" s="17" t="s">
        <v>71</v>
      </c>
      <c r="C37" s="18">
        <v>0</v>
      </c>
      <c r="D37" s="27"/>
      <c r="E37" s="20">
        <v>0</v>
      </c>
      <c r="F37" s="20">
        <v>0</v>
      </c>
      <c r="G37" s="20">
        <v>264</v>
      </c>
      <c r="H37" s="20">
        <v>200</v>
      </c>
      <c r="I37" s="20">
        <f t="shared" si="1"/>
        <v>92.800000000000011</v>
      </c>
      <c r="J37" s="20">
        <v>172</v>
      </c>
      <c r="K37" s="20">
        <v>116</v>
      </c>
      <c r="L37" s="78" t="s">
        <v>72</v>
      </c>
    </row>
    <row r="38" spans="1:13" ht="14" x14ac:dyDescent="0.3">
      <c r="A38" s="77">
        <v>57454</v>
      </c>
      <c r="B38" s="17" t="s">
        <v>74</v>
      </c>
      <c r="C38" s="18">
        <v>0</v>
      </c>
      <c r="D38" s="27"/>
      <c r="E38" s="20">
        <v>0</v>
      </c>
      <c r="F38" s="20">
        <v>0</v>
      </c>
      <c r="G38" s="20">
        <v>370</v>
      </c>
      <c r="H38" s="20">
        <v>270</v>
      </c>
      <c r="I38" s="20">
        <f t="shared" si="1"/>
        <v>127.2</v>
      </c>
      <c r="J38" s="20">
        <v>243</v>
      </c>
      <c r="K38" s="20">
        <v>159</v>
      </c>
      <c r="L38" s="78" t="s">
        <v>75</v>
      </c>
    </row>
    <row r="39" spans="1:13" ht="14" x14ac:dyDescent="0.3">
      <c r="A39" s="77">
        <v>57455</v>
      </c>
      <c r="B39" s="17" t="s">
        <v>77</v>
      </c>
      <c r="C39" s="18">
        <v>0</v>
      </c>
      <c r="D39" s="27"/>
      <c r="E39" s="20">
        <v>0</v>
      </c>
      <c r="F39" s="20">
        <v>0</v>
      </c>
      <c r="G39" s="20">
        <v>345</v>
      </c>
      <c r="H39" s="20">
        <v>270</v>
      </c>
      <c r="I39" s="20">
        <f t="shared" si="1"/>
        <v>120</v>
      </c>
      <c r="J39" s="20">
        <v>226</v>
      </c>
      <c r="K39" s="20">
        <v>150</v>
      </c>
      <c r="L39" s="78" t="s">
        <v>78</v>
      </c>
    </row>
    <row r="40" spans="1:13" ht="14" x14ac:dyDescent="0.3">
      <c r="A40" s="77">
        <v>58300</v>
      </c>
      <c r="B40" s="17" t="s">
        <v>80</v>
      </c>
      <c r="C40" s="18">
        <v>15</v>
      </c>
      <c r="D40" s="27"/>
      <c r="E40" s="20">
        <v>310</v>
      </c>
      <c r="F40" s="20">
        <v>214</v>
      </c>
      <c r="G40" s="20">
        <v>222</v>
      </c>
      <c r="H40" s="20">
        <v>146</v>
      </c>
      <c r="I40" s="20">
        <f t="shared" si="1"/>
        <v>65.600000000000009</v>
      </c>
      <c r="J40" s="20">
        <v>120</v>
      </c>
      <c r="K40" s="20">
        <v>82</v>
      </c>
      <c r="L40" s="78" t="s">
        <v>27</v>
      </c>
      <c r="M40" s="51"/>
    </row>
    <row r="41" spans="1:13" ht="14" x14ac:dyDescent="0.3">
      <c r="A41" s="77">
        <v>58301</v>
      </c>
      <c r="B41" s="17" t="s">
        <v>82</v>
      </c>
      <c r="C41" s="18">
        <v>4</v>
      </c>
      <c r="D41" s="27"/>
      <c r="E41" s="20">
        <v>403</v>
      </c>
      <c r="F41" s="20">
        <v>172</v>
      </c>
      <c r="G41" s="20">
        <v>256</v>
      </c>
      <c r="H41" s="20">
        <v>167</v>
      </c>
      <c r="I41" s="20">
        <f t="shared" si="1"/>
        <v>77.600000000000009</v>
      </c>
      <c r="J41" s="20">
        <v>156</v>
      </c>
      <c r="K41" s="20">
        <v>97</v>
      </c>
      <c r="L41" s="78" t="s">
        <v>83</v>
      </c>
      <c r="M41" s="13"/>
    </row>
    <row r="42" spans="1:13" ht="14" x14ac:dyDescent="0.3">
      <c r="A42" s="77">
        <v>90471</v>
      </c>
      <c r="B42" s="17" t="s">
        <v>85</v>
      </c>
      <c r="C42" s="18">
        <v>0</v>
      </c>
      <c r="D42" s="27"/>
      <c r="E42" s="20">
        <v>0</v>
      </c>
      <c r="F42" s="20">
        <v>0</v>
      </c>
      <c r="G42" s="20">
        <v>63</v>
      </c>
      <c r="H42" s="20">
        <v>29</v>
      </c>
      <c r="I42" s="20">
        <f t="shared" si="1"/>
        <v>13.600000000000001</v>
      </c>
      <c r="J42" s="20">
        <v>27</v>
      </c>
      <c r="K42" s="20">
        <v>17</v>
      </c>
      <c r="L42" s="78" t="s">
        <v>86</v>
      </c>
      <c r="M42" s="13"/>
    </row>
    <row r="43" spans="1:13" ht="14" x14ac:dyDescent="0.3">
      <c r="A43" s="77">
        <v>96372</v>
      </c>
      <c r="B43" s="17" t="s">
        <v>88</v>
      </c>
      <c r="C43" s="18">
        <v>0</v>
      </c>
      <c r="D43" s="27"/>
      <c r="E43" s="20">
        <v>0</v>
      </c>
      <c r="F43" s="20">
        <v>0</v>
      </c>
      <c r="G43" s="20">
        <v>34</v>
      </c>
      <c r="H43" s="20">
        <v>28</v>
      </c>
      <c r="I43" s="20">
        <f t="shared" si="1"/>
        <v>13.600000000000001</v>
      </c>
      <c r="J43" s="20">
        <v>27</v>
      </c>
      <c r="K43" s="20">
        <v>17</v>
      </c>
      <c r="L43" s="78" t="s">
        <v>86</v>
      </c>
    </row>
    <row r="44" spans="1:13" ht="14" hidden="1" x14ac:dyDescent="0.3">
      <c r="A44" s="77" t="s">
        <v>51</v>
      </c>
      <c r="B44" s="17"/>
      <c r="C44" s="27"/>
      <c r="D44" s="27"/>
      <c r="E44" s="61"/>
      <c r="F44" s="62"/>
      <c r="G44" s="27"/>
      <c r="H44" s="27"/>
      <c r="I44" s="27"/>
      <c r="J44" s="27"/>
      <c r="K44" s="27"/>
      <c r="L44" s="79"/>
    </row>
    <row r="45" spans="1:13" ht="14" hidden="1" x14ac:dyDescent="0.3">
      <c r="A45" s="77" t="s">
        <v>51</v>
      </c>
      <c r="B45" s="17"/>
      <c r="C45" s="27"/>
      <c r="D45" s="27"/>
      <c r="E45" s="61"/>
      <c r="F45" s="62"/>
      <c r="G45" s="27"/>
      <c r="H45" s="27"/>
      <c r="I45" s="27"/>
      <c r="J45" s="27"/>
      <c r="K45" s="27"/>
      <c r="L45" s="79"/>
    </row>
    <row r="46" spans="1:13" ht="14" hidden="1" x14ac:dyDescent="0.3">
      <c r="A46" s="77" t="s">
        <v>51</v>
      </c>
      <c r="B46" s="17"/>
      <c r="C46" s="27"/>
      <c r="D46" s="27"/>
      <c r="E46" s="61"/>
      <c r="F46" s="62"/>
      <c r="G46" s="27"/>
      <c r="H46" s="27"/>
      <c r="I46" s="27"/>
      <c r="J46" s="27"/>
      <c r="K46" s="27"/>
      <c r="L46" s="79"/>
    </row>
    <row r="47" spans="1:13" ht="14" hidden="1" x14ac:dyDescent="0.3">
      <c r="A47" s="77" t="s">
        <v>51</v>
      </c>
      <c r="B47" s="17"/>
      <c r="C47" s="27"/>
      <c r="D47" s="27"/>
      <c r="E47" s="61"/>
      <c r="F47" s="62"/>
      <c r="G47" s="27"/>
      <c r="H47" s="27"/>
      <c r="I47" s="27"/>
      <c r="J47" s="27"/>
      <c r="K47" s="27"/>
      <c r="L47" s="79"/>
    </row>
    <row r="48" spans="1:13" ht="14" hidden="1" x14ac:dyDescent="0.3">
      <c r="A48" s="77" t="s">
        <v>51</v>
      </c>
      <c r="B48" s="17"/>
      <c r="C48" s="27"/>
      <c r="D48" s="27"/>
      <c r="E48" s="61"/>
      <c r="F48" s="62"/>
      <c r="G48" s="27"/>
      <c r="H48" s="27"/>
      <c r="I48" s="27"/>
      <c r="J48" s="27"/>
      <c r="K48" s="27"/>
      <c r="L48" s="79"/>
    </row>
    <row r="49" spans="1:12" ht="14" hidden="1" x14ac:dyDescent="0.3">
      <c r="A49" s="77" t="s">
        <v>51</v>
      </c>
      <c r="B49" s="17"/>
      <c r="C49" s="27"/>
      <c r="D49" s="27"/>
      <c r="E49" s="61"/>
      <c r="F49" s="62"/>
      <c r="G49" s="27"/>
      <c r="H49" s="27"/>
      <c r="I49" s="27"/>
      <c r="J49" s="27"/>
      <c r="K49" s="27"/>
      <c r="L49" s="79"/>
    </row>
    <row r="50" spans="1:12" ht="14" x14ac:dyDescent="0.3">
      <c r="A50" s="82" t="s">
        <v>52</v>
      </c>
      <c r="B50" s="83" t="s">
        <v>52</v>
      </c>
      <c r="C50" s="84">
        <v>20</v>
      </c>
      <c r="D50" s="85"/>
      <c r="E50" s="86"/>
      <c r="F50" s="86"/>
      <c r="G50" s="85"/>
      <c r="H50" s="85"/>
      <c r="I50" s="85"/>
      <c r="J50" s="85"/>
      <c r="K50" s="85"/>
      <c r="L50" s="87"/>
    </row>
    <row r="51" spans="1:12" ht="30" customHeight="1" x14ac:dyDescent="0.3">
      <c r="A51" s="31" t="s">
        <v>119</v>
      </c>
      <c r="B51" s="36"/>
      <c r="C51" s="36"/>
      <c r="D51" s="36"/>
      <c r="E51" s="36"/>
      <c r="F51" s="36"/>
      <c r="G51" s="36"/>
      <c r="H51" s="36"/>
      <c r="I51" s="36"/>
      <c r="J51" s="36"/>
    </row>
    <row r="52" spans="1:12" ht="15" customHeight="1" x14ac:dyDescent="0.3">
      <c r="A52" s="33" t="s">
        <v>117</v>
      </c>
      <c r="B52" s="13"/>
      <c r="C52" s="13"/>
      <c r="D52" s="13"/>
      <c r="E52" s="13"/>
      <c r="F52" s="13"/>
      <c r="G52" s="13"/>
      <c r="H52" s="13"/>
      <c r="I52" s="13"/>
    </row>
    <row r="53" spans="1:12" ht="14" x14ac:dyDescent="0.3">
      <c r="A53" s="13" t="s">
        <v>118</v>
      </c>
      <c r="B53" s="13"/>
      <c r="C53" s="13"/>
      <c r="D53" s="13"/>
      <c r="E53" s="13"/>
      <c r="F53" s="13"/>
      <c r="G53" s="13"/>
      <c r="H53" s="13"/>
      <c r="I53" s="13"/>
    </row>
    <row r="55" spans="1:12" ht="15" customHeight="1" x14ac:dyDescent="0.3">
      <c r="A55" s="63"/>
      <c r="B55" s="63"/>
      <c r="C55" s="63"/>
      <c r="D55" s="63"/>
    </row>
  </sheetData>
  <printOptions horizontalCentered="1" gridLines="1"/>
  <pageMargins left="0.7" right="0.7" top="0.75" bottom="0.75" header="0" footer="0"/>
  <pageSetup fitToWidth="0" pageOrder="overThenDown" orientation="landscape" cellComments="atEnd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ColWidth="8.81640625" defaultRowHeight="14" x14ac:dyDescent="0.3"/>
  <cols>
    <col min="1" max="1" width="10" style="1" customWidth="1"/>
    <col min="2" max="2" width="39.26953125" style="1" customWidth="1"/>
    <col min="3" max="3" width="10.1796875" style="1" customWidth="1"/>
    <col min="4" max="4" width="8.7265625" style="1" customWidth="1"/>
    <col min="5" max="5" width="8.81640625" style="1"/>
    <col min="6" max="6" width="9.1796875" style="1" customWidth="1"/>
    <col min="7" max="7" width="22.7265625" style="1" customWidth="1"/>
    <col min="8" max="8" width="16.453125" style="1" customWidth="1"/>
    <col min="9" max="9" width="16.7265625" style="1" customWidth="1"/>
    <col min="10" max="10" width="12.7265625" style="1" customWidth="1"/>
    <col min="11" max="11" width="15.453125" style="1" customWidth="1"/>
    <col min="12" max="12" width="19.81640625" style="1" customWidth="1"/>
    <col min="13" max="16384" width="8.81640625" style="1"/>
  </cols>
  <sheetData>
    <row r="1" spans="1:12" ht="36.75" customHeight="1" x14ac:dyDescent="0.3">
      <c r="A1" s="105" t="s">
        <v>100</v>
      </c>
    </row>
    <row r="2" spans="1:12" ht="16" thickBot="1" x14ac:dyDescent="0.4">
      <c r="A2" s="110" t="s">
        <v>133</v>
      </c>
    </row>
    <row r="3" spans="1:12" ht="15.5" x14ac:dyDescent="0.35">
      <c r="A3" s="110" t="s">
        <v>134</v>
      </c>
      <c r="B3" s="2" t="s">
        <v>98</v>
      </c>
      <c r="C3" s="69" t="s">
        <v>104</v>
      </c>
      <c r="D3" s="69"/>
      <c r="E3" s="69"/>
      <c r="F3" s="69"/>
      <c r="G3" s="70"/>
    </row>
    <row r="4" spans="1:12" x14ac:dyDescent="0.3">
      <c r="B4" s="3" t="s">
        <v>101</v>
      </c>
      <c r="C4" s="4">
        <v>48.11</v>
      </c>
      <c r="D4" s="5"/>
      <c r="E4" s="5"/>
      <c r="F4" s="5"/>
      <c r="G4" s="6"/>
    </row>
    <row r="5" spans="1:12" ht="30" customHeight="1" x14ac:dyDescent="0.3">
      <c r="B5" s="106" t="s">
        <v>116</v>
      </c>
      <c r="C5" s="7">
        <f>C4/36.0391</f>
        <v>1.3349389968117962</v>
      </c>
      <c r="D5" s="5"/>
      <c r="E5" s="5"/>
      <c r="F5" s="5"/>
      <c r="G5" s="6"/>
    </row>
    <row r="6" spans="1:12" ht="18.5" thickBot="1" x14ac:dyDescent="0.45">
      <c r="A6" s="8"/>
      <c r="B6" s="35" t="s">
        <v>96</v>
      </c>
      <c r="C6" s="10" t="s">
        <v>127</v>
      </c>
      <c r="D6" s="11"/>
      <c r="E6" s="11"/>
      <c r="F6" s="11"/>
      <c r="G6" s="12"/>
      <c r="H6" s="13"/>
      <c r="I6" s="13"/>
      <c r="J6" s="13"/>
      <c r="K6" s="14"/>
      <c r="L6" s="14"/>
    </row>
    <row r="7" spans="1:12" ht="18" x14ac:dyDescent="0.4">
      <c r="A7" s="110" t="s">
        <v>130</v>
      </c>
      <c r="B7" s="5"/>
      <c r="C7" s="15"/>
      <c r="D7" s="5"/>
      <c r="E7" s="5"/>
      <c r="F7" s="5"/>
      <c r="G7" s="5"/>
      <c r="H7" s="13"/>
      <c r="I7" s="13"/>
      <c r="J7" s="13"/>
      <c r="K7" s="14"/>
      <c r="L7" s="14"/>
    </row>
    <row r="8" spans="1:12" ht="48" customHeight="1" x14ac:dyDescent="0.3">
      <c r="A8" s="107" t="s">
        <v>0</v>
      </c>
      <c r="B8" s="91" t="s">
        <v>1</v>
      </c>
      <c r="C8" s="92" t="s">
        <v>2</v>
      </c>
      <c r="D8" s="92" t="s">
        <v>3</v>
      </c>
      <c r="E8" s="92" t="s">
        <v>90</v>
      </c>
      <c r="F8" s="93" t="s">
        <v>89</v>
      </c>
      <c r="G8" s="93" t="s">
        <v>102</v>
      </c>
      <c r="H8" s="93" t="s">
        <v>103</v>
      </c>
      <c r="I8" s="93" t="s">
        <v>4</v>
      </c>
      <c r="J8" s="93" t="s">
        <v>93</v>
      </c>
      <c r="K8" s="93" t="s">
        <v>95</v>
      </c>
      <c r="L8" s="81" t="s">
        <v>126</v>
      </c>
    </row>
    <row r="9" spans="1:12" ht="15" customHeight="1" x14ac:dyDescent="0.3">
      <c r="A9" s="88">
        <v>99201</v>
      </c>
      <c r="B9" s="17" t="s">
        <v>5</v>
      </c>
      <c r="C9" s="18">
        <v>363</v>
      </c>
      <c r="D9" s="19">
        <v>0.06</v>
      </c>
      <c r="E9" s="20">
        <v>56</v>
      </c>
      <c r="F9" s="20">
        <v>48</v>
      </c>
      <c r="G9" s="20">
        <v>128</v>
      </c>
      <c r="H9" s="20">
        <v>65</v>
      </c>
      <c r="I9" s="20">
        <f t="shared" ref="I9:I24" si="0">0.8*K9</f>
        <v>33.975999999999999</v>
      </c>
      <c r="J9" s="20">
        <f t="shared" ref="J9:J24" si="1">K9*1.5</f>
        <v>63.704999999999998</v>
      </c>
      <c r="K9" s="20">
        <v>42.47</v>
      </c>
      <c r="L9" s="90" t="s">
        <v>7</v>
      </c>
    </row>
    <row r="10" spans="1:12" x14ac:dyDescent="0.3">
      <c r="A10" s="88">
        <v>99202</v>
      </c>
      <c r="B10" s="17" t="s">
        <v>8</v>
      </c>
      <c r="C10" s="18">
        <v>532</v>
      </c>
      <c r="D10" s="19">
        <v>0.09</v>
      </c>
      <c r="E10" s="20">
        <v>101</v>
      </c>
      <c r="F10" s="20">
        <v>84</v>
      </c>
      <c r="G10" s="20">
        <v>226</v>
      </c>
      <c r="H10" s="20">
        <v>100</v>
      </c>
      <c r="I10" s="20">
        <f t="shared" si="0"/>
        <v>60.672000000000004</v>
      </c>
      <c r="J10" s="20">
        <f t="shared" si="1"/>
        <v>113.76</v>
      </c>
      <c r="K10" s="20">
        <v>75.84</v>
      </c>
      <c r="L10" s="90" t="s">
        <v>10</v>
      </c>
    </row>
    <row r="11" spans="1:12" x14ac:dyDescent="0.3">
      <c r="A11" s="88">
        <v>99203</v>
      </c>
      <c r="B11" s="17" t="s">
        <v>11</v>
      </c>
      <c r="C11" s="18">
        <v>436</v>
      </c>
      <c r="D11" s="19">
        <v>7.0000000000000007E-2</v>
      </c>
      <c r="E11" s="20">
        <v>146</v>
      </c>
      <c r="F11" s="20">
        <v>120</v>
      </c>
      <c r="G11" s="20">
        <v>258</v>
      </c>
      <c r="H11" s="20">
        <v>132</v>
      </c>
      <c r="I11" s="20">
        <f t="shared" si="0"/>
        <v>88.048000000000002</v>
      </c>
      <c r="J11" s="20">
        <f t="shared" si="1"/>
        <v>165.09</v>
      </c>
      <c r="K11" s="20">
        <v>110.06</v>
      </c>
      <c r="L11" s="90" t="s">
        <v>13</v>
      </c>
    </row>
    <row r="12" spans="1:12" x14ac:dyDescent="0.3">
      <c r="A12" s="88">
        <v>99204</v>
      </c>
      <c r="B12" s="17" t="s">
        <v>14</v>
      </c>
      <c r="C12" s="18">
        <v>190</v>
      </c>
      <c r="D12" s="19">
        <v>0.03</v>
      </c>
      <c r="E12" s="20">
        <v>223</v>
      </c>
      <c r="F12" s="20">
        <v>160</v>
      </c>
      <c r="G12" s="20">
        <v>498</v>
      </c>
      <c r="H12" s="20">
        <v>211</v>
      </c>
      <c r="I12" s="20">
        <f t="shared" si="0"/>
        <v>134.328</v>
      </c>
      <c r="J12" s="20">
        <f t="shared" si="1"/>
        <v>251.86500000000001</v>
      </c>
      <c r="K12" s="20">
        <v>167.91</v>
      </c>
      <c r="L12" s="90" t="s">
        <v>16</v>
      </c>
    </row>
    <row r="13" spans="1:12" x14ac:dyDescent="0.3">
      <c r="A13" s="88">
        <v>99205</v>
      </c>
      <c r="B13" s="17" t="s">
        <v>17</v>
      </c>
      <c r="C13" s="18">
        <v>3</v>
      </c>
      <c r="D13" s="19">
        <v>0.1</v>
      </c>
      <c r="E13" s="20">
        <v>280</v>
      </c>
      <c r="F13" s="20">
        <v>200</v>
      </c>
      <c r="G13" s="20">
        <v>557</v>
      </c>
      <c r="H13" s="20">
        <v>268</v>
      </c>
      <c r="I13" s="20">
        <f t="shared" si="0"/>
        <v>168.584</v>
      </c>
      <c r="J13" s="20">
        <f t="shared" si="1"/>
        <v>316.09499999999997</v>
      </c>
      <c r="K13" s="20">
        <v>210.73</v>
      </c>
      <c r="L13" s="90" t="s">
        <v>19</v>
      </c>
    </row>
    <row r="14" spans="1:12" x14ac:dyDescent="0.3">
      <c r="A14" s="88">
        <v>99211</v>
      </c>
      <c r="B14" s="17" t="s">
        <v>20</v>
      </c>
      <c r="C14" s="18">
        <v>95</v>
      </c>
      <c r="D14" s="19">
        <v>0.02</v>
      </c>
      <c r="E14" s="20">
        <v>27</v>
      </c>
      <c r="F14" s="20">
        <v>35</v>
      </c>
      <c r="G14" s="20">
        <v>62</v>
      </c>
      <c r="H14" s="20">
        <v>36</v>
      </c>
      <c r="I14" s="20">
        <f t="shared" si="0"/>
        <v>16</v>
      </c>
      <c r="J14" s="20">
        <f t="shared" si="1"/>
        <v>30</v>
      </c>
      <c r="K14" s="20">
        <v>20</v>
      </c>
      <c r="L14" s="90" t="s">
        <v>22</v>
      </c>
    </row>
    <row r="15" spans="1:12" x14ac:dyDescent="0.3">
      <c r="A15" s="88">
        <v>99212</v>
      </c>
      <c r="B15" s="17" t="s">
        <v>23</v>
      </c>
      <c r="C15" s="18">
        <v>669</v>
      </c>
      <c r="D15" s="19">
        <v>0.11</v>
      </c>
      <c r="E15" s="20">
        <v>59</v>
      </c>
      <c r="F15" s="20">
        <v>48</v>
      </c>
      <c r="G15" s="20">
        <v>140</v>
      </c>
      <c r="H15" s="20">
        <v>77</v>
      </c>
      <c r="I15" s="20">
        <f t="shared" si="0"/>
        <v>35.200000000000003</v>
      </c>
      <c r="J15" s="20">
        <f t="shared" si="1"/>
        <v>66</v>
      </c>
      <c r="K15" s="20">
        <v>44</v>
      </c>
      <c r="L15" s="90" t="s">
        <v>25</v>
      </c>
    </row>
    <row r="16" spans="1:12" x14ac:dyDescent="0.3">
      <c r="A16" s="88">
        <v>99213</v>
      </c>
      <c r="B16" s="17" t="s">
        <v>26</v>
      </c>
      <c r="C16" s="21">
        <v>1230</v>
      </c>
      <c r="D16" s="19">
        <v>0.2</v>
      </c>
      <c r="E16" s="20">
        <v>99</v>
      </c>
      <c r="F16" s="20">
        <v>80</v>
      </c>
      <c r="G16" s="20">
        <v>211</v>
      </c>
      <c r="H16" s="20">
        <v>96</v>
      </c>
      <c r="I16" s="20">
        <f t="shared" si="0"/>
        <v>59.2</v>
      </c>
      <c r="J16" s="20">
        <f t="shared" si="1"/>
        <v>111</v>
      </c>
      <c r="K16" s="20">
        <v>74</v>
      </c>
      <c r="L16" s="90" t="s">
        <v>28</v>
      </c>
    </row>
    <row r="17" spans="1:12" x14ac:dyDescent="0.3">
      <c r="A17" s="88">
        <v>99214</v>
      </c>
      <c r="B17" s="17" t="s">
        <v>29</v>
      </c>
      <c r="C17" s="18">
        <v>384</v>
      </c>
      <c r="D17" s="19">
        <v>0.06</v>
      </c>
      <c r="E17" s="20">
        <v>145</v>
      </c>
      <c r="F17" s="20">
        <v>120</v>
      </c>
      <c r="G17" s="20">
        <v>270</v>
      </c>
      <c r="H17" s="20">
        <v>142</v>
      </c>
      <c r="I17" s="20">
        <f t="shared" si="0"/>
        <v>87.2</v>
      </c>
      <c r="J17" s="20">
        <f t="shared" si="1"/>
        <v>163.5</v>
      </c>
      <c r="K17" s="20">
        <v>109</v>
      </c>
      <c r="L17" s="90" t="s">
        <v>31</v>
      </c>
    </row>
    <row r="18" spans="1:12" x14ac:dyDescent="0.3">
      <c r="A18" s="88">
        <v>99215</v>
      </c>
      <c r="B18" s="17" t="s">
        <v>32</v>
      </c>
      <c r="C18" s="18">
        <v>8</v>
      </c>
      <c r="D18" s="19">
        <v>0</v>
      </c>
      <c r="E18" s="20">
        <v>196</v>
      </c>
      <c r="F18" s="20">
        <v>160</v>
      </c>
      <c r="G18" s="20">
        <v>372</v>
      </c>
      <c r="H18" s="20">
        <v>187</v>
      </c>
      <c r="I18" s="20">
        <f t="shared" si="0"/>
        <v>117.60000000000001</v>
      </c>
      <c r="J18" s="20">
        <f t="shared" si="1"/>
        <v>220.5</v>
      </c>
      <c r="K18" s="20">
        <v>147</v>
      </c>
      <c r="L18" s="90" t="s">
        <v>34</v>
      </c>
    </row>
    <row r="19" spans="1:12" x14ac:dyDescent="0.3">
      <c r="A19" s="89">
        <v>99384</v>
      </c>
      <c r="B19" s="17" t="s">
        <v>35</v>
      </c>
      <c r="C19" s="18">
        <v>36</v>
      </c>
      <c r="D19" s="19">
        <v>0.01</v>
      </c>
      <c r="E19" s="20">
        <v>184</v>
      </c>
      <c r="F19" s="20">
        <v>140</v>
      </c>
      <c r="G19" s="20">
        <v>412</v>
      </c>
      <c r="H19" s="20">
        <v>174</v>
      </c>
      <c r="I19" s="20">
        <f t="shared" si="0"/>
        <v>110.4</v>
      </c>
      <c r="J19" s="20">
        <f t="shared" si="1"/>
        <v>207</v>
      </c>
      <c r="K19" s="20">
        <v>138</v>
      </c>
      <c r="L19" s="90" t="s">
        <v>37</v>
      </c>
    </row>
    <row r="20" spans="1:12" x14ac:dyDescent="0.3">
      <c r="A20" s="89">
        <v>99385</v>
      </c>
      <c r="B20" s="17" t="s">
        <v>38</v>
      </c>
      <c r="C20" s="18">
        <v>354</v>
      </c>
      <c r="D20" s="19">
        <v>0.06</v>
      </c>
      <c r="E20" s="20">
        <v>178</v>
      </c>
      <c r="F20" s="20">
        <v>160</v>
      </c>
      <c r="G20" s="20">
        <v>398</v>
      </c>
      <c r="H20" s="20">
        <v>177</v>
      </c>
      <c r="I20" s="20">
        <f t="shared" si="0"/>
        <v>106.4</v>
      </c>
      <c r="J20" s="20">
        <f t="shared" si="1"/>
        <v>199.5</v>
      </c>
      <c r="K20" s="20">
        <v>133</v>
      </c>
      <c r="L20" s="90" t="s">
        <v>40</v>
      </c>
    </row>
    <row r="21" spans="1:12" x14ac:dyDescent="0.3">
      <c r="A21" s="89">
        <v>99386</v>
      </c>
      <c r="B21" s="17" t="s">
        <v>41</v>
      </c>
      <c r="C21" s="18">
        <v>44</v>
      </c>
      <c r="D21" s="19">
        <v>0.01</v>
      </c>
      <c r="E21" s="20">
        <v>205</v>
      </c>
      <c r="F21" s="20">
        <v>200</v>
      </c>
      <c r="G21" s="20">
        <v>984</v>
      </c>
      <c r="H21" s="20">
        <v>194</v>
      </c>
      <c r="I21" s="20">
        <f t="shared" si="0"/>
        <v>124</v>
      </c>
      <c r="J21" s="20">
        <f t="shared" si="1"/>
        <v>232.5</v>
      </c>
      <c r="K21" s="20">
        <v>155</v>
      </c>
      <c r="L21" s="90" t="s">
        <v>43</v>
      </c>
    </row>
    <row r="22" spans="1:12" x14ac:dyDescent="0.3">
      <c r="A22" s="89">
        <v>99394</v>
      </c>
      <c r="B22" s="17" t="s">
        <v>44</v>
      </c>
      <c r="C22" s="18">
        <v>34</v>
      </c>
      <c r="D22" s="19">
        <v>0.01</v>
      </c>
      <c r="E22" s="20">
        <v>156</v>
      </c>
      <c r="F22" s="20">
        <v>140</v>
      </c>
      <c r="G22" s="20">
        <v>553</v>
      </c>
      <c r="H22" s="20">
        <v>160</v>
      </c>
      <c r="I22" s="20">
        <f t="shared" si="0"/>
        <v>94.4</v>
      </c>
      <c r="J22" s="20">
        <f t="shared" si="1"/>
        <v>177</v>
      </c>
      <c r="K22" s="20">
        <v>118</v>
      </c>
      <c r="L22" s="90" t="s">
        <v>12</v>
      </c>
    </row>
    <row r="23" spans="1:12" x14ac:dyDescent="0.3">
      <c r="A23" s="89">
        <v>99395</v>
      </c>
      <c r="B23" s="17" t="s">
        <v>46</v>
      </c>
      <c r="C23" s="21">
        <v>1498</v>
      </c>
      <c r="D23" s="19">
        <v>0.25</v>
      </c>
      <c r="E23" s="20">
        <v>158</v>
      </c>
      <c r="F23" s="20">
        <v>140</v>
      </c>
      <c r="G23" s="20">
        <v>587</v>
      </c>
      <c r="H23" s="20">
        <v>160</v>
      </c>
      <c r="I23" s="20">
        <f t="shared" si="0"/>
        <v>96</v>
      </c>
      <c r="J23" s="20">
        <f t="shared" si="1"/>
        <v>180</v>
      </c>
      <c r="K23" s="20">
        <v>120</v>
      </c>
      <c r="L23" s="90" t="s">
        <v>48</v>
      </c>
    </row>
    <row r="24" spans="1:12" x14ac:dyDescent="0.3">
      <c r="A24" s="89">
        <v>99396</v>
      </c>
      <c r="B24" s="17" t="s">
        <v>49</v>
      </c>
      <c r="C24" s="18">
        <v>218</v>
      </c>
      <c r="D24" s="19">
        <v>0.04</v>
      </c>
      <c r="E24" s="20">
        <v>169</v>
      </c>
      <c r="F24" s="20">
        <v>160</v>
      </c>
      <c r="G24" s="20">
        <v>675</v>
      </c>
      <c r="H24" s="20">
        <v>170</v>
      </c>
      <c r="I24" s="20">
        <f t="shared" si="0"/>
        <v>102.4</v>
      </c>
      <c r="J24" s="20">
        <f t="shared" si="1"/>
        <v>192</v>
      </c>
      <c r="K24" s="20">
        <v>128</v>
      </c>
      <c r="L24" s="90" t="s">
        <v>50</v>
      </c>
    </row>
    <row r="25" spans="1:12" x14ac:dyDescent="0.3">
      <c r="A25" s="94" t="s">
        <v>52</v>
      </c>
      <c r="B25" s="74" t="s">
        <v>52</v>
      </c>
      <c r="C25" s="95">
        <v>6094</v>
      </c>
      <c r="D25" s="76"/>
      <c r="E25" s="76"/>
      <c r="F25" s="75"/>
      <c r="G25" s="75"/>
      <c r="H25" s="75"/>
      <c r="I25" s="75"/>
      <c r="J25" s="76"/>
      <c r="K25" s="76"/>
      <c r="L25" s="96"/>
    </row>
    <row r="26" spans="1:12" ht="15.5" x14ac:dyDescent="0.3">
      <c r="A26" s="112" t="s">
        <v>131</v>
      </c>
      <c r="B26" s="101"/>
      <c r="C26" s="84"/>
      <c r="D26" s="102"/>
      <c r="E26" s="103"/>
      <c r="F26" s="103"/>
      <c r="G26" s="103"/>
      <c r="H26" s="103"/>
      <c r="I26" s="103"/>
      <c r="J26" s="103"/>
      <c r="K26" s="103"/>
      <c r="L26" s="104"/>
    </row>
    <row r="27" spans="1:12" ht="44" x14ac:dyDescent="0.3">
      <c r="A27" s="107" t="s">
        <v>0</v>
      </c>
      <c r="B27" s="91" t="s">
        <v>1</v>
      </c>
      <c r="C27" s="92" t="s">
        <v>2</v>
      </c>
      <c r="D27" s="92" t="s">
        <v>3</v>
      </c>
      <c r="E27" s="92" t="s">
        <v>90</v>
      </c>
      <c r="F27" s="93" t="s">
        <v>89</v>
      </c>
      <c r="G27" s="93" t="s">
        <v>102</v>
      </c>
      <c r="H27" s="93" t="s">
        <v>103</v>
      </c>
      <c r="I27" s="93" t="s">
        <v>4</v>
      </c>
      <c r="J27" s="93" t="s">
        <v>93</v>
      </c>
      <c r="K27" s="93" t="s">
        <v>95</v>
      </c>
      <c r="L27" s="81" t="s">
        <v>126</v>
      </c>
    </row>
    <row r="28" spans="1:12" x14ac:dyDescent="0.3">
      <c r="A28" s="77">
        <v>11981</v>
      </c>
      <c r="B28" s="17" t="s">
        <v>54</v>
      </c>
      <c r="C28" s="18">
        <v>77</v>
      </c>
      <c r="D28" s="27"/>
      <c r="E28" s="20">
        <v>191</v>
      </c>
      <c r="F28" s="20">
        <v>150</v>
      </c>
      <c r="G28" s="20">
        <v>403</v>
      </c>
      <c r="H28" s="20">
        <v>191</v>
      </c>
      <c r="I28" s="20">
        <f t="shared" ref="I28:I41" si="2">0.8*K28</f>
        <v>116</v>
      </c>
      <c r="J28" s="20">
        <f t="shared" ref="J28:J41" si="3">K28*1.5</f>
        <v>217.5</v>
      </c>
      <c r="K28" s="20">
        <v>145</v>
      </c>
      <c r="L28" s="90" t="s">
        <v>56</v>
      </c>
    </row>
    <row r="29" spans="1:12" x14ac:dyDescent="0.3">
      <c r="A29" s="77">
        <v>11982</v>
      </c>
      <c r="B29" s="17" t="s">
        <v>57</v>
      </c>
      <c r="C29" s="18">
        <v>30</v>
      </c>
      <c r="D29" s="27"/>
      <c r="E29" s="20">
        <v>217</v>
      </c>
      <c r="F29" s="20">
        <v>170</v>
      </c>
      <c r="G29" s="20">
        <v>313</v>
      </c>
      <c r="H29" s="20">
        <v>234</v>
      </c>
      <c r="I29" s="20">
        <f t="shared" si="2"/>
        <v>131.20000000000002</v>
      </c>
      <c r="J29" s="20">
        <f t="shared" si="3"/>
        <v>246</v>
      </c>
      <c r="K29" s="20">
        <v>164</v>
      </c>
      <c r="L29" s="90" t="s">
        <v>59</v>
      </c>
    </row>
    <row r="30" spans="1:12" x14ac:dyDescent="0.3">
      <c r="A30" s="77">
        <v>11983</v>
      </c>
      <c r="B30" s="17" t="s">
        <v>60</v>
      </c>
      <c r="C30" s="18">
        <v>14</v>
      </c>
      <c r="D30" s="27"/>
      <c r="E30" s="20">
        <v>304</v>
      </c>
      <c r="F30" s="20">
        <v>250</v>
      </c>
      <c r="G30" s="20">
        <v>454</v>
      </c>
      <c r="H30" s="20">
        <v>310</v>
      </c>
      <c r="I30" s="20">
        <f t="shared" si="2"/>
        <v>183.20000000000002</v>
      </c>
      <c r="J30" s="20">
        <f t="shared" si="3"/>
        <v>343.5</v>
      </c>
      <c r="K30" s="20">
        <v>229</v>
      </c>
      <c r="L30" s="90" t="s">
        <v>62</v>
      </c>
    </row>
    <row r="31" spans="1:12" x14ac:dyDescent="0.3">
      <c r="A31" s="77">
        <v>54050</v>
      </c>
      <c r="B31" s="17" t="s">
        <v>120</v>
      </c>
      <c r="C31" s="18">
        <v>75</v>
      </c>
      <c r="D31" s="27"/>
      <c r="E31" s="20">
        <v>180</v>
      </c>
      <c r="F31" s="20">
        <v>120</v>
      </c>
      <c r="G31" s="20">
        <v>260</v>
      </c>
      <c r="H31" s="20">
        <v>182</v>
      </c>
      <c r="I31" s="20">
        <f t="shared" si="2"/>
        <v>108.80000000000001</v>
      </c>
      <c r="J31" s="20">
        <f t="shared" si="3"/>
        <v>204</v>
      </c>
      <c r="K31" s="20">
        <v>136</v>
      </c>
      <c r="L31" s="90" t="s">
        <v>64</v>
      </c>
    </row>
    <row r="32" spans="1:12" x14ac:dyDescent="0.3">
      <c r="A32" s="77">
        <v>56501</v>
      </c>
      <c r="B32" s="17" t="s">
        <v>121</v>
      </c>
      <c r="C32" s="18">
        <v>22</v>
      </c>
      <c r="D32" s="27"/>
      <c r="E32" s="20">
        <v>178</v>
      </c>
      <c r="F32" s="20">
        <v>120</v>
      </c>
      <c r="G32" s="20">
        <v>333</v>
      </c>
      <c r="H32" s="20">
        <v>177</v>
      </c>
      <c r="I32" s="20">
        <f t="shared" si="2"/>
        <v>107.2</v>
      </c>
      <c r="J32" s="20">
        <f t="shared" si="3"/>
        <v>201</v>
      </c>
      <c r="K32" s="20">
        <v>134</v>
      </c>
      <c r="L32" s="90" t="s">
        <v>66</v>
      </c>
    </row>
    <row r="33" spans="1:12" x14ac:dyDescent="0.3">
      <c r="A33" s="77">
        <v>57061</v>
      </c>
      <c r="B33" s="17" t="s">
        <v>122</v>
      </c>
      <c r="C33" s="27">
        <v>0</v>
      </c>
      <c r="D33" s="27"/>
      <c r="E33" s="20">
        <v>0</v>
      </c>
      <c r="F33" s="28" t="s">
        <v>67</v>
      </c>
      <c r="G33" s="28" t="s">
        <v>67</v>
      </c>
      <c r="H33" s="28" t="s">
        <v>67</v>
      </c>
      <c r="I33" s="20">
        <f t="shared" si="2"/>
        <v>0</v>
      </c>
      <c r="J33" s="20">
        <f t="shared" si="3"/>
        <v>0</v>
      </c>
      <c r="K33" s="28"/>
      <c r="L33" s="90">
        <f>J33*1.1</f>
        <v>0</v>
      </c>
    </row>
    <row r="34" spans="1:12" x14ac:dyDescent="0.3">
      <c r="A34" s="77">
        <v>57170</v>
      </c>
      <c r="B34" s="27" t="s">
        <v>68</v>
      </c>
      <c r="C34" s="18">
        <v>0</v>
      </c>
      <c r="D34" s="27"/>
      <c r="E34" s="20">
        <v>0</v>
      </c>
      <c r="F34" s="20">
        <v>0</v>
      </c>
      <c r="G34" s="20">
        <v>147</v>
      </c>
      <c r="H34" s="20">
        <v>210</v>
      </c>
      <c r="I34" s="20">
        <f t="shared" si="2"/>
        <v>52.800000000000004</v>
      </c>
      <c r="J34" s="20">
        <f t="shared" si="3"/>
        <v>99</v>
      </c>
      <c r="K34" s="20">
        <v>66</v>
      </c>
      <c r="L34" s="90" t="s">
        <v>70</v>
      </c>
    </row>
    <row r="35" spans="1:12" x14ac:dyDescent="0.3">
      <c r="A35" s="77">
        <v>57452</v>
      </c>
      <c r="B35" s="17" t="s">
        <v>71</v>
      </c>
      <c r="C35" s="18">
        <v>0</v>
      </c>
      <c r="D35" s="27"/>
      <c r="E35" s="20">
        <v>0</v>
      </c>
      <c r="F35" s="20">
        <v>0</v>
      </c>
      <c r="G35" s="20">
        <v>264</v>
      </c>
      <c r="H35" s="20">
        <v>200</v>
      </c>
      <c r="I35" s="20">
        <f t="shared" si="2"/>
        <v>92.800000000000011</v>
      </c>
      <c r="J35" s="20">
        <f t="shared" si="3"/>
        <v>174</v>
      </c>
      <c r="K35" s="20">
        <v>116</v>
      </c>
      <c r="L35" s="90" t="s">
        <v>73</v>
      </c>
    </row>
    <row r="36" spans="1:12" x14ac:dyDescent="0.3">
      <c r="A36" s="77">
        <v>57454</v>
      </c>
      <c r="B36" s="17" t="s">
        <v>74</v>
      </c>
      <c r="C36" s="18">
        <v>0</v>
      </c>
      <c r="D36" s="27"/>
      <c r="E36" s="20">
        <v>0</v>
      </c>
      <c r="F36" s="20">
        <v>0</v>
      </c>
      <c r="G36" s="20">
        <v>370</v>
      </c>
      <c r="H36" s="20">
        <v>270</v>
      </c>
      <c r="I36" s="20">
        <f t="shared" si="2"/>
        <v>127.2</v>
      </c>
      <c r="J36" s="20">
        <f t="shared" si="3"/>
        <v>238.5</v>
      </c>
      <c r="K36" s="20">
        <v>159</v>
      </c>
      <c r="L36" s="90" t="s">
        <v>76</v>
      </c>
    </row>
    <row r="37" spans="1:12" x14ac:dyDescent="0.3">
      <c r="A37" s="77">
        <v>57455</v>
      </c>
      <c r="B37" s="17" t="s">
        <v>77</v>
      </c>
      <c r="C37" s="18">
        <v>0</v>
      </c>
      <c r="D37" s="27"/>
      <c r="E37" s="20">
        <v>0</v>
      </c>
      <c r="F37" s="20">
        <v>0</v>
      </c>
      <c r="G37" s="20">
        <v>345</v>
      </c>
      <c r="H37" s="20">
        <v>270</v>
      </c>
      <c r="I37" s="20">
        <f t="shared" si="2"/>
        <v>120</v>
      </c>
      <c r="J37" s="20">
        <f t="shared" si="3"/>
        <v>225</v>
      </c>
      <c r="K37" s="20">
        <v>150</v>
      </c>
      <c r="L37" s="90" t="s">
        <v>79</v>
      </c>
    </row>
    <row r="38" spans="1:12" x14ac:dyDescent="0.3">
      <c r="A38" s="77">
        <v>58300</v>
      </c>
      <c r="B38" s="17" t="s">
        <v>80</v>
      </c>
      <c r="C38" s="18">
        <v>409</v>
      </c>
      <c r="D38" s="27"/>
      <c r="E38" s="20">
        <v>99</v>
      </c>
      <c r="F38" s="20">
        <v>120</v>
      </c>
      <c r="G38" s="20">
        <v>222</v>
      </c>
      <c r="H38" s="20">
        <v>146</v>
      </c>
      <c r="I38" s="20">
        <f t="shared" si="2"/>
        <v>65.600000000000009</v>
      </c>
      <c r="J38" s="20">
        <f t="shared" si="3"/>
        <v>123</v>
      </c>
      <c r="K38" s="20">
        <v>82</v>
      </c>
      <c r="L38" s="90" t="s">
        <v>81</v>
      </c>
    </row>
    <row r="39" spans="1:12" x14ac:dyDescent="0.3">
      <c r="A39" s="77">
        <v>58301</v>
      </c>
      <c r="B39" s="17" t="s">
        <v>82</v>
      </c>
      <c r="C39" s="18">
        <v>114</v>
      </c>
      <c r="D39" s="27"/>
      <c r="E39" s="20">
        <v>129</v>
      </c>
      <c r="F39" s="20">
        <v>120</v>
      </c>
      <c r="G39" s="20">
        <v>256</v>
      </c>
      <c r="H39" s="20">
        <v>167</v>
      </c>
      <c r="I39" s="20">
        <f t="shared" si="2"/>
        <v>77.600000000000009</v>
      </c>
      <c r="J39" s="20">
        <f t="shared" si="3"/>
        <v>145.5</v>
      </c>
      <c r="K39" s="20">
        <v>97</v>
      </c>
      <c r="L39" s="90" t="s">
        <v>84</v>
      </c>
    </row>
    <row r="40" spans="1:12" x14ac:dyDescent="0.3">
      <c r="A40" s="77">
        <v>90471</v>
      </c>
      <c r="B40" s="17" t="s">
        <v>85</v>
      </c>
      <c r="C40" s="18">
        <v>226</v>
      </c>
      <c r="D40" s="27"/>
      <c r="E40" s="20">
        <v>34</v>
      </c>
      <c r="F40" s="20">
        <v>28</v>
      </c>
      <c r="G40" s="20">
        <v>63</v>
      </c>
      <c r="H40" s="20">
        <v>29</v>
      </c>
      <c r="I40" s="20">
        <f t="shared" si="2"/>
        <v>13.600000000000001</v>
      </c>
      <c r="J40" s="20">
        <f t="shared" si="3"/>
        <v>25.5</v>
      </c>
      <c r="K40" s="20">
        <v>17</v>
      </c>
      <c r="L40" s="90" t="s">
        <v>87</v>
      </c>
    </row>
    <row r="41" spans="1:12" x14ac:dyDescent="0.3">
      <c r="A41" s="77">
        <v>96372</v>
      </c>
      <c r="B41" s="17" t="s">
        <v>88</v>
      </c>
      <c r="C41" s="18">
        <v>173</v>
      </c>
      <c r="D41" s="27"/>
      <c r="E41" s="20">
        <v>34</v>
      </c>
      <c r="F41" s="20">
        <v>28</v>
      </c>
      <c r="G41" s="20">
        <v>34</v>
      </c>
      <c r="H41" s="20">
        <v>28</v>
      </c>
      <c r="I41" s="20">
        <f t="shared" si="2"/>
        <v>13.600000000000001</v>
      </c>
      <c r="J41" s="20">
        <f t="shared" si="3"/>
        <v>25.5</v>
      </c>
      <c r="K41" s="20">
        <v>17</v>
      </c>
      <c r="L41" s="90" t="s">
        <v>87</v>
      </c>
    </row>
    <row r="42" spans="1:12" x14ac:dyDescent="0.3">
      <c r="A42" s="97" t="s">
        <v>52</v>
      </c>
      <c r="B42" s="74" t="s">
        <v>52</v>
      </c>
      <c r="C42" s="98">
        <v>1152</v>
      </c>
      <c r="D42" s="99"/>
      <c r="E42" s="76"/>
      <c r="F42" s="76"/>
      <c r="G42" s="99"/>
      <c r="H42" s="99"/>
      <c r="I42" s="99"/>
      <c r="J42" s="99"/>
      <c r="K42" s="99"/>
      <c r="L42" s="100"/>
    </row>
    <row r="43" spans="1:12" ht="29.25" customHeight="1" x14ac:dyDescent="0.3">
      <c r="A43" s="31" t="s">
        <v>119</v>
      </c>
      <c r="B43" s="36"/>
      <c r="C43" s="32"/>
      <c r="D43" s="32"/>
      <c r="E43" s="32"/>
      <c r="F43" s="32"/>
      <c r="G43" s="32"/>
      <c r="H43" s="32"/>
      <c r="I43" s="32"/>
      <c r="J43" s="32"/>
      <c r="K43" s="30"/>
      <c r="L43" s="30"/>
    </row>
    <row r="44" spans="1:12" x14ac:dyDescent="0.3">
      <c r="A44" s="33" t="s">
        <v>117</v>
      </c>
      <c r="B44" s="13"/>
      <c r="C44" s="13"/>
      <c r="D44" s="13"/>
      <c r="E44" s="13"/>
      <c r="F44" s="13"/>
      <c r="G44" s="13"/>
      <c r="H44" s="13"/>
      <c r="I44" s="13"/>
      <c r="J44" s="34"/>
      <c r="K44" s="30"/>
      <c r="L44" s="30"/>
    </row>
    <row r="45" spans="1:12" x14ac:dyDescent="0.3">
      <c r="A45" s="13" t="s">
        <v>118</v>
      </c>
      <c r="B45" s="13"/>
      <c r="C45" s="13"/>
      <c r="D45" s="13"/>
      <c r="E45" s="13"/>
      <c r="F45" s="13"/>
      <c r="G45" s="13"/>
      <c r="H45" s="13"/>
      <c r="I45" s="13"/>
      <c r="J45" s="34"/>
      <c r="K45" s="30"/>
      <c r="L45" s="30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ColWidth="8.81640625" defaultRowHeight="14" x14ac:dyDescent="0.3"/>
  <cols>
    <col min="1" max="1" width="10" style="1" customWidth="1"/>
    <col min="2" max="2" width="38.81640625" style="1" customWidth="1"/>
    <col min="3" max="3" width="10.1796875" style="1" customWidth="1"/>
    <col min="4" max="4" width="8.7265625" style="1" customWidth="1"/>
    <col min="5" max="5" width="8.81640625" style="1"/>
    <col min="6" max="6" width="9.1796875" style="1" customWidth="1"/>
    <col min="7" max="7" width="14.1796875" style="1" customWidth="1"/>
    <col min="8" max="8" width="16.453125" style="1" customWidth="1"/>
    <col min="9" max="9" width="16.7265625" style="1" customWidth="1"/>
    <col min="10" max="10" width="12.7265625" style="1" customWidth="1"/>
    <col min="11" max="11" width="15.453125" style="1" customWidth="1"/>
    <col min="12" max="12" width="20.81640625" style="1" customWidth="1"/>
    <col min="13" max="16384" width="8.81640625" style="1"/>
  </cols>
  <sheetData>
    <row r="1" spans="1:12" ht="36.75" customHeight="1" x14ac:dyDescent="0.3">
      <c r="A1" s="108" t="s">
        <v>123</v>
      </c>
    </row>
    <row r="2" spans="1:12" ht="16" thickBot="1" x14ac:dyDescent="0.4">
      <c r="A2" s="110" t="s">
        <v>133</v>
      </c>
    </row>
    <row r="3" spans="1:12" ht="15.5" x14ac:dyDescent="0.35">
      <c r="A3" s="110" t="s">
        <v>135</v>
      </c>
      <c r="B3" s="2" t="s">
        <v>98</v>
      </c>
      <c r="C3" s="113"/>
      <c r="D3" s="113"/>
      <c r="E3" s="113"/>
      <c r="F3" s="113"/>
      <c r="G3" s="114"/>
    </row>
    <row r="4" spans="1:12" x14ac:dyDescent="0.3">
      <c r="B4" s="3" t="s">
        <v>124</v>
      </c>
      <c r="C4" s="4"/>
      <c r="D4" s="5"/>
      <c r="E4" s="5"/>
      <c r="F4" s="5"/>
      <c r="G4" s="6"/>
    </row>
    <row r="5" spans="1:12" ht="30" customHeight="1" x14ac:dyDescent="0.3">
      <c r="B5" s="106" t="s">
        <v>116</v>
      </c>
      <c r="C5" s="7">
        <f>C4/36.0391</f>
        <v>0</v>
      </c>
      <c r="D5" s="5"/>
      <c r="E5" s="5"/>
      <c r="F5" s="5"/>
      <c r="G5" s="6"/>
    </row>
    <row r="6" spans="1:12" ht="29.5" thickBot="1" x14ac:dyDescent="0.45">
      <c r="A6" s="8"/>
      <c r="B6" s="9" t="s">
        <v>125</v>
      </c>
      <c r="C6" s="10"/>
      <c r="D6" s="11"/>
      <c r="E6" s="11"/>
      <c r="F6" s="11"/>
      <c r="G6" s="12"/>
      <c r="H6" s="13"/>
      <c r="I6" s="13"/>
      <c r="J6" s="13"/>
      <c r="K6" s="14"/>
      <c r="L6" s="14"/>
    </row>
    <row r="7" spans="1:12" ht="18" x14ac:dyDescent="0.4">
      <c r="A7" s="110" t="s">
        <v>130</v>
      </c>
      <c r="B7" s="5"/>
      <c r="C7" s="15"/>
      <c r="D7" s="5"/>
      <c r="E7" s="5"/>
      <c r="F7" s="5"/>
      <c r="G7" s="5"/>
      <c r="H7" s="13"/>
      <c r="I7" s="13"/>
      <c r="J7" s="13"/>
      <c r="K7" s="14"/>
      <c r="L7" s="14"/>
    </row>
    <row r="8" spans="1:12" ht="48" customHeight="1" x14ac:dyDescent="0.3">
      <c r="A8" s="107" t="s">
        <v>0</v>
      </c>
      <c r="B8" s="91" t="s">
        <v>1</v>
      </c>
      <c r="C8" s="92" t="s">
        <v>2</v>
      </c>
      <c r="D8" s="92" t="s">
        <v>3</v>
      </c>
      <c r="E8" s="92" t="s">
        <v>90</v>
      </c>
      <c r="F8" s="93" t="s">
        <v>89</v>
      </c>
      <c r="G8" s="93" t="s">
        <v>102</v>
      </c>
      <c r="H8" s="93" t="s">
        <v>103</v>
      </c>
      <c r="I8" s="93" t="s">
        <v>4</v>
      </c>
      <c r="J8" s="93" t="s">
        <v>93</v>
      </c>
      <c r="K8" s="93" t="s">
        <v>95</v>
      </c>
      <c r="L8" s="81" t="s">
        <v>126</v>
      </c>
    </row>
    <row r="9" spans="1:12" ht="15" customHeight="1" x14ac:dyDescent="0.3">
      <c r="A9" s="88">
        <v>99201</v>
      </c>
      <c r="B9" s="17" t="s">
        <v>5</v>
      </c>
      <c r="C9" s="18"/>
      <c r="D9" s="19"/>
      <c r="E9" s="20"/>
      <c r="F9" s="20"/>
      <c r="G9" s="20"/>
      <c r="H9" s="20"/>
      <c r="I9" s="20"/>
      <c r="J9" s="20"/>
      <c r="K9" s="20"/>
      <c r="L9" s="90"/>
    </row>
    <row r="10" spans="1:12" x14ac:dyDescent="0.3">
      <c r="A10" s="88">
        <v>99202</v>
      </c>
      <c r="B10" s="17" t="s">
        <v>8</v>
      </c>
      <c r="C10" s="18"/>
      <c r="D10" s="19"/>
      <c r="E10" s="20"/>
      <c r="F10" s="20"/>
      <c r="G10" s="20"/>
      <c r="H10" s="20"/>
      <c r="I10" s="20"/>
      <c r="J10" s="20"/>
      <c r="K10" s="20"/>
      <c r="L10" s="90"/>
    </row>
    <row r="11" spans="1:12" x14ac:dyDescent="0.3">
      <c r="A11" s="88">
        <v>99203</v>
      </c>
      <c r="B11" s="17" t="s">
        <v>11</v>
      </c>
      <c r="C11" s="18"/>
      <c r="D11" s="19"/>
      <c r="E11" s="20"/>
      <c r="F11" s="20"/>
      <c r="G11" s="20"/>
      <c r="H11" s="20"/>
      <c r="I11" s="20"/>
      <c r="J11" s="20"/>
      <c r="K11" s="20"/>
      <c r="L11" s="90"/>
    </row>
    <row r="12" spans="1:12" x14ac:dyDescent="0.3">
      <c r="A12" s="88">
        <v>99204</v>
      </c>
      <c r="B12" s="17" t="s">
        <v>14</v>
      </c>
      <c r="C12" s="18"/>
      <c r="D12" s="19"/>
      <c r="E12" s="20"/>
      <c r="F12" s="20"/>
      <c r="G12" s="20"/>
      <c r="H12" s="20"/>
      <c r="I12" s="20"/>
      <c r="J12" s="20"/>
      <c r="K12" s="20"/>
      <c r="L12" s="90"/>
    </row>
    <row r="13" spans="1:12" x14ac:dyDescent="0.3">
      <c r="A13" s="88">
        <v>99205</v>
      </c>
      <c r="B13" s="17" t="s">
        <v>17</v>
      </c>
      <c r="C13" s="18"/>
      <c r="D13" s="19"/>
      <c r="E13" s="20"/>
      <c r="F13" s="20"/>
      <c r="G13" s="20"/>
      <c r="H13" s="20"/>
      <c r="I13" s="20"/>
      <c r="J13" s="20"/>
      <c r="K13" s="20"/>
      <c r="L13" s="90"/>
    </row>
    <row r="14" spans="1:12" x14ac:dyDescent="0.3">
      <c r="A14" s="88">
        <v>99211</v>
      </c>
      <c r="B14" s="17" t="s">
        <v>20</v>
      </c>
      <c r="C14" s="18"/>
      <c r="D14" s="19"/>
      <c r="E14" s="20"/>
      <c r="F14" s="20"/>
      <c r="G14" s="20"/>
      <c r="H14" s="20"/>
      <c r="I14" s="20"/>
      <c r="J14" s="20"/>
      <c r="K14" s="20"/>
      <c r="L14" s="90"/>
    </row>
    <row r="15" spans="1:12" x14ac:dyDescent="0.3">
      <c r="A15" s="88">
        <v>99212</v>
      </c>
      <c r="B15" s="17" t="s">
        <v>23</v>
      </c>
      <c r="C15" s="18"/>
      <c r="D15" s="19"/>
      <c r="E15" s="20"/>
      <c r="F15" s="20"/>
      <c r="G15" s="20"/>
      <c r="H15" s="20"/>
      <c r="I15" s="20"/>
      <c r="J15" s="20"/>
      <c r="K15" s="20"/>
      <c r="L15" s="90"/>
    </row>
    <row r="16" spans="1:12" x14ac:dyDescent="0.3">
      <c r="A16" s="88">
        <v>99213</v>
      </c>
      <c r="B16" s="17" t="s">
        <v>26</v>
      </c>
      <c r="C16" s="21"/>
      <c r="D16" s="19"/>
      <c r="E16" s="20"/>
      <c r="F16" s="20"/>
      <c r="G16" s="20"/>
      <c r="H16" s="20"/>
      <c r="I16" s="20"/>
      <c r="J16" s="20"/>
      <c r="K16" s="20"/>
      <c r="L16" s="90"/>
    </row>
    <row r="17" spans="1:12" x14ac:dyDescent="0.3">
      <c r="A17" s="88">
        <v>99214</v>
      </c>
      <c r="B17" s="17" t="s">
        <v>29</v>
      </c>
      <c r="C17" s="18"/>
      <c r="D17" s="19"/>
      <c r="E17" s="20"/>
      <c r="F17" s="20"/>
      <c r="G17" s="20"/>
      <c r="H17" s="20"/>
      <c r="I17" s="20"/>
      <c r="J17" s="20"/>
      <c r="K17" s="20"/>
      <c r="L17" s="90"/>
    </row>
    <row r="18" spans="1:12" x14ac:dyDescent="0.3">
      <c r="A18" s="88">
        <v>99215</v>
      </c>
      <c r="B18" s="17" t="s">
        <v>32</v>
      </c>
      <c r="C18" s="18"/>
      <c r="D18" s="19"/>
      <c r="E18" s="20"/>
      <c r="F18" s="20"/>
      <c r="G18" s="20"/>
      <c r="H18" s="20"/>
      <c r="I18" s="20"/>
      <c r="J18" s="20"/>
      <c r="K18" s="20"/>
      <c r="L18" s="90"/>
    </row>
    <row r="19" spans="1:12" x14ac:dyDescent="0.3">
      <c r="A19" s="89">
        <v>99384</v>
      </c>
      <c r="B19" s="17" t="s">
        <v>35</v>
      </c>
      <c r="C19" s="18"/>
      <c r="D19" s="19"/>
      <c r="E19" s="20"/>
      <c r="F19" s="20"/>
      <c r="G19" s="20"/>
      <c r="H19" s="20"/>
      <c r="I19" s="20"/>
      <c r="J19" s="20"/>
      <c r="K19" s="20"/>
      <c r="L19" s="90"/>
    </row>
    <row r="20" spans="1:12" x14ac:dyDescent="0.3">
      <c r="A20" s="89">
        <v>99385</v>
      </c>
      <c r="B20" s="17" t="s">
        <v>38</v>
      </c>
      <c r="C20" s="18"/>
      <c r="D20" s="19"/>
      <c r="E20" s="20"/>
      <c r="F20" s="20"/>
      <c r="G20" s="20"/>
      <c r="H20" s="20"/>
      <c r="I20" s="20"/>
      <c r="J20" s="20"/>
      <c r="K20" s="20"/>
      <c r="L20" s="90"/>
    </row>
    <row r="21" spans="1:12" x14ac:dyDescent="0.3">
      <c r="A21" s="89">
        <v>99386</v>
      </c>
      <c r="B21" s="17" t="s">
        <v>41</v>
      </c>
      <c r="C21" s="18"/>
      <c r="D21" s="19"/>
      <c r="E21" s="20"/>
      <c r="F21" s="20"/>
      <c r="G21" s="20"/>
      <c r="H21" s="20"/>
      <c r="I21" s="20"/>
      <c r="J21" s="20"/>
      <c r="K21" s="20"/>
      <c r="L21" s="90"/>
    </row>
    <row r="22" spans="1:12" x14ac:dyDescent="0.3">
      <c r="A22" s="89">
        <v>99394</v>
      </c>
      <c r="B22" s="17" t="s">
        <v>44</v>
      </c>
      <c r="C22" s="18"/>
      <c r="D22" s="19"/>
      <c r="E22" s="20"/>
      <c r="F22" s="20"/>
      <c r="G22" s="20"/>
      <c r="H22" s="20"/>
      <c r="I22" s="20"/>
      <c r="J22" s="20"/>
      <c r="K22" s="20"/>
      <c r="L22" s="90"/>
    </row>
    <row r="23" spans="1:12" x14ac:dyDescent="0.3">
      <c r="A23" s="89">
        <v>99395</v>
      </c>
      <c r="B23" s="17" t="s">
        <v>46</v>
      </c>
      <c r="C23" s="21"/>
      <c r="D23" s="19"/>
      <c r="E23" s="20"/>
      <c r="F23" s="20"/>
      <c r="G23" s="20"/>
      <c r="H23" s="20"/>
      <c r="I23" s="20"/>
      <c r="J23" s="20"/>
      <c r="K23" s="20"/>
      <c r="L23" s="90"/>
    </row>
    <row r="24" spans="1:12" x14ac:dyDescent="0.3">
      <c r="A24" s="89">
        <v>99396</v>
      </c>
      <c r="B24" s="17" t="s">
        <v>49</v>
      </c>
      <c r="C24" s="18"/>
      <c r="D24" s="19"/>
      <c r="E24" s="20"/>
      <c r="F24" s="20"/>
      <c r="G24" s="20"/>
      <c r="H24" s="20"/>
      <c r="I24" s="20"/>
      <c r="J24" s="20"/>
      <c r="K24" s="20"/>
      <c r="L24" s="90"/>
    </row>
    <row r="25" spans="1:12" x14ac:dyDescent="0.3">
      <c r="A25" s="94" t="s">
        <v>52</v>
      </c>
      <c r="B25" s="74" t="s">
        <v>52</v>
      </c>
      <c r="C25" s="95"/>
      <c r="D25" s="76"/>
      <c r="E25" s="76"/>
      <c r="F25" s="75"/>
      <c r="G25" s="75"/>
      <c r="H25" s="75"/>
      <c r="I25" s="75"/>
      <c r="J25" s="76"/>
      <c r="K25" s="76"/>
      <c r="L25" s="96"/>
    </row>
    <row r="26" spans="1:12" ht="15.5" x14ac:dyDescent="0.3">
      <c r="A26" s="112" t="s">
        <v>131</v>
      </c>
      <c r="B26" s="101"/>
      <c r="C26" s="84"/>
      <c r="D26" s="102"/>
      <c r="E26" s="103"/>
      <c r="F26" s="103"/>
      <c r="G26" s="103"/>
      <c r="H26" s="103"/>
      <c r="I26" s="103"/>
      <c r="J26" s="103"/>
      <c r="K26" s="103"/>
      <c r="L26" s="104"/>
    </row>
    <row r="27" spans="1:12" ht="44" x14ac:dyDescent="0.3">
      <c r="A27" s="107" t="s">
        <v>0</v>
      </c>
      <c r="B27" s="91" t="s">
        <v>1</v>
      </c>
      <c r="C27" s="92" t="s">
        <v>2</v>
      </c>
      <c r="D27" s="92" t="s">
        <v>3</v>
      </c>
      <c r="E27" s="92" t="s">
        <v>90</v>
      </c>
      <c r="F27" s="93" t="s">
        <v>89</v>
      </c>
      <c r="G27" s="93" t="s">
        <v>102</v>
      </c>
      <c r="H27" s="93" t="s">
        <v>103</v>
      </c>
      <c r="I27" s="93" t="s">
        <v>4</v>
      </c>
      <c r="J27" s="93" t="s">
        <v>93</v>
      </c>
      <c r="K27" s="93" t="s">
        <v>95</v>
      </c>
      <c r="L27" s="81" t="s">
        <v>126</v>
      </c>
    </row>
    <row r="28" spans="1:12" x14ac:dyDescent="0.3">
      <c r="A28" s="77">
        <v>11981</v>
      </c>
      <c r="B28" s="17" t="s">
        <v>54</v>
      </c>
      <c r="C28" s="18"/>
      <c r="D28" s="27"/>
      <c r="E28" s="20"/>
      <c r="F28" s="20"/>
      <c r="G28" s="20"/>
      <c r="H28" s="20"/>
      <c r="I28" s="20"/>
      <c r="J28" s="20"/>
      <c r="K28" s="20"/>
      <c r="L28" s="90"/>
    </row>
    <row r="29" spans="1:12" x14ac:dyDescent="0.3">
      <c r="A29" s="77">
        <v>11982</v>
      </c>
      <c r="B29" s="17" t="s">
        <v>57</v>
      </c>
      <c r="C29" s="18"/>
      <c r="D29" s="27"/>
      <c r="E29" s="20"/>
      <c r="F29" s="20"/>
      <c r="G29" s="20"/>
      <c r="H29" s="20"/>
      <c r="I29" s="20"/>
      <c r="J29" s="20"/>
      <c r="K29" s="20"/>
      <c r="L29" s="90"/>
    </row>
    <row r="30" spans="1:12" x14ac:dyDescent="0.3">
      <c r="A30" s="77">
        <v>11983</v>
      </c>
      <c r="B30" s="17" t="s">
        <v>60</v>
      </c>
      <c r="C30" s="18"/>
      <c r="D30" s="27"/>
      <c r="E30" s="20"/>
      <c r="F30" s="20"/>
      <c r="G30" s="20"/>
      <c r="H30" s="20"/>
      <c r="I30" s="20"/>
      <c r="J30" s="20"/>
      <c r="K30" s="20"/>
      <c r="L30" s="90"/>
    </row>
    <row r="31" spans="1:12" x14ac:dyDescent="0.3">
      <c r="A31" s="77">
        <v>54050</v>
      </c>
      <c r="B31" s="17" t="s">
        <v>120</v>
      </c>
      <c r="C31" s="18"/>
      <c r="D31" s="27"/>
      <c r="E31" s="20"/>
      <c r="F31" s="20"/>
      <c r="G31" s="20"/>
      <c r="H31" s="20"/>
      <c r="I31" s="20"/>
      <c r="J31" s="20"/>
      <c r="K31" s="20"/>
      <c r="L31" s="90"/>
    </row>
    <row r="32" spans="1:12" x14ac:dyDescent="0.3">
      <c r="A32" s="77">
        <v>56501</v>
      </c>
      <c r="B32" s="17" t="s">
        <v>121</v>
      </c>
      <c r="C32" s="18"/>
      <c r="D32" s="27"/>
      <c r="E32" s="20"/>
      <c r="F32" s="20"/>
      <c r="G32" s="20"/>
      <c r="H32" s="20"/>
      <c r="I32" s="20"/>
      <c r="J32" s="20"/>
      <c r="K32" s="20"/>
      <c r="L32" s="90"/>
    </row>
    <row r="33" spans="1:12" x14ac:dyDescent="0.3">
      <c r="A33" s="77">
        <v>57061</v>
      </c>
      <c r="B33" s="17" t="s">
        <v>122</v>
      </c>
      <c r="C33" s="27"/>
      <c r="D33" s="27"/>
      <c r="E33" s="20"/>
      <c r="F33" s="28"/>
      <c r="G33" s="28"/>
      <c r="H33" s="28"/>
      <c r="I33" s="20"/>
      <c r="J33" s="20"/>
      <c r="K33" s="28"/>
      <c r="L33" s="90"/>
    </row>
    <row r="34" spans="1:12" x14ac:dyDescent="0.3">
      <c r="A34" s="77">
        <v>57170</v>
      </c>
      <c r="B34" s="27" t="s">
        <v>68</v>
      </c>
      <c r="C34" s="18"/>
      <c r="D34" s="27"/>
      <c r="E34" s="20"/>
      <c r="F34" s="20"/>
      <c r="G34" s="20"/>
      <c r="H34" s="20"/>
      <c r="I34" s="20"/>
      <c r="J34" s="20"/>
      <c r="K34" s="20"/>
      <c r="L34" s="90"/>
    </row>
    <row r="35" spans="1:12" x14ac:dyDescent="0.3">
      <c r="A35" s="77">
        <v>57452</v>
      </c>
      <c r="B35" s="17" t="s">
        <v>71</v>
      </c>
      <c r="C35" s="18"/>
      <c r="D35" s="27"/>
      <c r="E35" s="20"/>
      <c r="F35" s="20"/>
      <c r="G35" s="20"/>
      <c r="H35" s="20"/>
      <c r="I35" s="20"/>
      <c r="J35" s="20"/>
      <c r="K35" s="20"/>
      <c r="L35" s="90"/>
    </row>
    <row r="36" spans="1:12" x14ac:dyDescent="0.3">
      <c r="A36" s="77">
        <v>57454</v>
      </c>
      <c r="B36" s="17" t="s">
        <v>74</v>
      </c>
      <c r="C36" s="18"/>
      <c r="D36" s="27"/>
      <c r="E36" s="20"/>
      <c r="F36" s="20"/>
      <c r="G36" s="20"/>
      <c r="H36" s="20"/>
      <c r="I36" s="20"/>
      <c r="J36" s="20"/>
      <c r="K36" s="20"/>
      <c r="L36" s="90"/>
    </row>
    <row r="37" spans="1:12" x14ac:dyDescent="0.3">
      <c r="A37" s="77">
        <v>57455</v>
      </c>
      <c r="B37" s="17" t="s">
        <v>77</v>
      </c>
      <c r="C37" s="18"/>
      <c r="D37" s="27"/>
      <c r="E37" s="20"/>
      <c r="F37" s="20"/>
      <c r="G37" s="20"/>
      <c r="H37" s="20"/>
      <c r="I37" s="20"/>
      <c r="J37" s="20"/>
      <c r="K37" s="20"/>
      <c r="L37" s="90"/>
    </row>
    <row r="38" spans="1:12" x14ac:dyDescent="0.3">
      <c r="A38" s="77">
        <v>58300</v>
      </c>
      <c r="B38" s="17" t="s">
        <v>80</v>
      </c>
      <c r="C38" s="18"/>
      <c r="D38" s="27"/>
      <c r="E38" s="20"/>
      <c r="F38" s="20"/>
      <c r="G38" s="20"/>
      <c r="H38" s="20"/>
      <c r="I38" s="20"/>
      <c r="J38" s="20"/>
      <c r="K38" s="20"/>
      <c r="L38" s="90"/>
    </row>
    <row r="39" spans="1:12" x14ac:dyDescent="0.3">
      <c r="A39" s="77">
        <v>58301</v>
      </c>
      <c r="B39" s="17" t="s">
        <v>82</v>
      </c>
      <c r="C39" s="18"/>
      <c r="D39" s="27"/>
      <c r="E39" s="20"/>
      <c r="F39" s="20"/>
      <c r="G39" s="20"/>
      <c r="H39" s="20"/>
      <c r="I39" s="20"/>
      <c r="J39" s="20"/>
      <c r="K39" s="20"/>
      <c r="L39" s="90"/>
    </row>
    <row r="40" spans="1:12" x14ac:dyDescent="0.3">
      <c r="A40" s="77">
        <v>90471</v>
      </c>
      <c r="B40" s="17" t="s">
        <v>85</v>
      </c>
      <c r="C40" s="18"/>
      <c r="D40" s="27"/>
      <c r="E40" s="20"/>
      <c r="F40" s="20"/>
      <c r="G40" s="20"/>
      <c r="H40" s="20"/>
      <c r="I40" s="20"/>
      <c r="J40" s="20"/>
      <c r="K40" s="20"/>
      <c r="L40" s="90"/>
    </row>
    <row r="41" spans="1:12" x14ac:dyDescent="0.3">
      <c r="A41" s="77">
        <v>96372</v>
      </c>
      <c r="B41" s="17" t="s">
        <v>88</v>
      </c>
      <c r="C41" s="18"/>
      <c r="D41" s="27"/>
      <c r="E41" s="20"/>
      <c r="F41" s="20"/>
      <c r="G41" s="20"/>
      <c r="H41" s="20"/>
      <c r="I41" s="20"/>
      <c r="J41" s="20"/>
      <c r="K41" s="20"/>
      <c r="L41" s="90"/>
    </row>
    <row r="42" spans="1:12" x14ac:dyDescent="0.3">
      <c r="A42" s="97" t="s">
        <v>52</v>
      </c>
      <c r="B42" s="74" t="s">
        <v>52</v>
      </c>
      <c r="C42" s="98"/>
      <c r="D42" s="99"/>
      <c r="E42" s="76"/>
      <c r="F42" s="76"/>
      <c r="G42" s="99"/>
      <c r="H42" s="99"/>
      <c r="I42" s="99"/>
      <c r="J42" s="99"/>
      <c r="K42" s="99"/>
      <c r="L42" s="100"/>
    </row>
    <row r="43" spans="1:12" ht="29.25" customHeight="1" x14ac:dyDescent="0.3">
      <c r="A43" s="31" t="s">
        <v>119</v>
      </c>
      <c r="B43" s="32"/>
      <c r="C43" s="32"/>
      <c r="D43" s="32"/>
      <c r="E43" s="32"/>
      <c r="F43" s="32"/>
      <c r="G43" s="32"/>
      <c r="H43" s="32"/>
      <c r="I43" s="32"/>
      <c r="J43" s="32"/>
      <c r="K43" s="30"/>
      <c r="L43" s="30"/>
    </row>
    <row r="44" spans="1:12" x14ac:dyDescent="0.3">
      <c r="A44" s="33" t="s">
        <v>117</v>
      </c>
      <c r="B44" s="13"/>
      <c r="C44" s="13"/>
      <c r="D44" s="13"/>
      <c r="E44" s="13"/>
      <c r="F44" s="13"/>
      <c r="G44" s="13"/>
      <c r="H44" s="13"/>
      <c r="I44" s="13"/>
      <c r="J44" s="34"/>
      <c r="K44" s="30"/>
      <c r="L44" s="30"/>
    </row>
    <row r="45" spans="1:12" x14ac:dyDescent="0.3">
      <c r="A45" s="13" t="s">
        <v>118</v>
      </c>
      <c r="B45" s="13"/>
      <c r="C45" s="13"/>
      <c r="D45" s="13"/>
      <c r="E45" s="13"/>
      <c r="F45" s="13"/>
      <c r="G45" s="13"/>
      <c r="H45" s="13"/>
      <c r="I45" s="13"/>
      <c r="J45" s="34"/>
      <c r="K45" s="30"/>
      <c r="L45" s="30"/>
    </row>
  </sheetData>
  <mergeCells count="1">
    <mergeCell ref="C3:G3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Example 1</vt:lpstr>
      <vt:lpstr>Example 2</vt:lpstr>
      <vt:lpstr>Blank </vt:lpstr>
    </vt:vector>
  </TitlesOfParts>
  <Company>JSI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Hungate</dc:creator>
  <cp:lastModifiedBy>Jessie Daigneault</cp:lastModifiedBy>
  <dcterms:created xsi:type="dcterms:W3CDTF">2019-04-03T16:52:15Z</dcterms:created>
  <dcterms:modified xsi:type="dcterms:W3CDTF">2022-08-12T18:25:54Z</dcterms:modified>
</cp:coreProperties>
</file>